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Мои документы Гульназ\АБК Пэймент\Школы\Школы 2020 2021\"/>
    </mc:Choice>
  </mc:AlternateContent>
  <bookViews>
    <workbookView xWindow="0" yWindow="0" windowWidth="28800" windowHeight="12135" firstSheet="2" activeTab="2"/>
  </bookViews>
  <sheets>
    <sheet name="Меню 7-10 лет!!!" sheetId="29" r:id="rId1"/>
    <sheet name="Меню 11-18 лет!!!" sheetId="32" r:id="rId2"/>
    <sheet name="примерное меню для 1-4 классов" sheetId="12" r:id="rId3"/>
  </sheets>
  <definedNames>
    <definedName name="_xlnm._FilterDatabase" localSheetId="1" hidden="1">'Меню 11-18 лет!!!'!$A$1:$I$527</definedName>
    <definedName name="_xlnm._FilterDatabase" localSheetId="0" hidden="1">'Меню 7-10 лет!!!'!$A$1:$I$526</definedName>
    <definedName name="_xlnm._FilterDatabase" localSheetId="2" hidden="1">'примерное меню для 1-4 классов'!$B$1:$L$103</definedName>
  </definedNames>
  <calcPr calcId="152511"/>
</workbook>
</file>

<file path=xl/calcChain.xml><?xml version="1.0" encoding="utf-8"?>
<calcChain xmlns="http://schemas.openxmlformats.org/spreadsheetml/2006/main">
  <c r="F103" i="12" l="1"/>
  <c r="G103" i="12"/>
  <c r="H103" i="12"/>
  <c r="I103" i="12"/>
  <c r="J103" i="12"/>
  <c r="K103" i="12"/>
  <c r="L103" i="12"/>
  <c r="M103" i="12"/>
  <c r="N103" i="12"/>
  <c r="O103" i="12"/>
  <c r="P103" i="12"/>
  <c r="E103" i="12"/>
  <c r="F95" i="12"/>
  <c r="G95" i="12"/>
  <c r="H95" i="12"/>
  <c r="I95" i="12"/>
  <c r="J95" i="12"/>
  <c r="K95" i="12"/>
  <c r="L95" i="12"/>
  <c r="M95" i="12"/>
  <c r="N95" i="12"/>
  <c r="O95" i="12"/>
  <c r="P95" i="12"/>
  <c r="E95" i="12"/>
  <c r="F88" i="12"/>
  <c r="G88" i="12"/>
  <c r="H88" i="12"/>
  <c r="I88" i="12"/>
  <c r="J88" i="12"/>
  <c r="K88" i="12"/>
  <c r="L88" i="12"/>
  <c r="M88" i="12"/>
  <c r="N88" i="12"/>
  <c r="O88" i="12"/>
  <c r="P88" i="12"/>
  <c r="E88" i="12"/>
  <c r="F80" i="12"/>
  <c r="G80" i="12"/>
  <c r="H80" i="12"/>
  <c r="I80" i="12"/>
  <c r="J80" i="12"/>
  <c r="K80" i="12"/>
  <c r="L80" i="12"/>
  <c r="M80" i="12"/>
  <c r="N80" i="12"/>
  <c r="O80" i="12"/>
  <c r="P80" i="12"/>
  <c r="E80" i="12"/>
  <c r="F71" i="12"/>
  <c r="G71" i="12"/>
  <c r="H71" i="12"/>
  <c r="I71" i="12"/>
  <c r="J71" i="12"/>
  <c r="K71" i="12"/>
  <c r="L71" i="12"/>
  <c r="M71" i="12"/>
  <c r="N71" i="12"/>
  <c r="O71" i="12"/>
  <c r="P71" i="12"/>
  <c r="E71" i="12"/>
  <c r="F64" i="12"/>
  <c r="G64" i="12"/>
  <c r="H64" i="12"/>
  <c r="I64" i="12"/>
  <c r="J64" i="12"/>
  <c r="K64" i="12"/>
  <c r="L64" i="12"/>
  <c r="M64" i="12"/>
  <c r="N64" i="12"/>
  <c r="O64" i="12"/>
  <c r="P64" i="12"/>
  <c r="E64" i="12"/>
  <c r="F35" i="12"/>
  <c r="G35" i="12"/>
  <c r="H35" i="12"/>
  <c r="I35" i="12"/>
  <c r="J35" i="12"/>
  <c r="K35" i="12"/>
  <c r="L35" i="12"/>
  <c r="M35" i="12"/>
  <c r="N35" i="12"/>
  <c r="O35" i="12"/>
  <c r="P35" i="12"/>
  <c r="E35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F19" i="12"/>
  <c r="G19" i="12"/>
  <c r="H19" i="12"/>
  <c r="I19" i="12"/>
  <c r="J19" i="12"/>
  <c r="K19" i="12"/>
  <c r="L19" i="12"/>
  <c r="M19" i="12"/>
  <c r="N19" i="12"/>
  <c r="O19" i="12"/>
  <c r="P19" i="12"/>
  <c r="E19" i="12"/>
  <c r="F11" i="12"/>
  <c r="G11" i="12"/>
  <c r="H11" i="12"/>
  <c r="I11" i="12"/>
  <c r="J11" i="12"/>
  <c r="K11" i="12"/>
  <c r="L11" i="12"/>
  <c r="M11" i="12"/>
  <c r="N11" i="12"/>
  <c r="O11" i="12"/>
  <c r="P11" i="12"/>
  <c r="E11" i="12"/>
  <c r="F52" i="12"/>
  <c r="G52" i="12"/>
  <c r="H52" i="12"/>
  <c r="I52" i="12"/>
  <c r="J52" i="12"/>
  <c r="K52" i="12"/>
  <c r="L52" i="12"/>
  <c r="M52" i="12"/>
  <c r="N52" i="12"/>
  <c r="O52" i="12"/>
  <c r="P52" i="12"/>
  <c r="E52" i="12"/>
  <c r="F44" i="12"/>
  <c r="G44" i="12"/>
  <c r="H44" i="12"/>
  <c r="I44" i="12"/>
  <c r="J44" i="12"/>
  <c r="K44" i="12"/>
  <c r="L44" i="12"/>
  <c r="M44" i="12"/>
  <c r="N44" i="12"/>
  <c r="O44" i="12"/>
  <c r="P44" i="12"/>
  <c r="E44" i="12"/>
  <c r="E426" i="32" l="1"/>
  <c r="F426" i="32"/>
  <c r="G426" i="32"/>
  <c r="H426" i="32"/>
  <c r="D426" i="32"/>
  <c r="E511" i="32"/>
  <c r="F511" i="32"/>
  <c r="G511" i="32"/>
  <c r="H511" i="32"/>
  <c r="D511" i="32"/>
  <c r="D498" i="32"/>
  <c r="E498" i="32"/>
  <c r="F498" i="32"/>
  <c r="G498" i="32"/>
  <c r="H498" i="32"/>
  <c r="E510" i="29"/>
  <c r="F510" i="29"/>
  <c r="G510" i="29"/>
  <c r="H510" i="29"/>
  <c r="D510" i="29"/>
  <c r="E425" i="29"/>
  <c r="F425" i="29"/>
  <c r="G425" i="29"/>
  <c r="H425" i="29"/>
  <c r="D425" i="29"/>
  <c r="E497" i="29"/>
  <c r="F497" i="29"/>
  <c r="G497" i="29"/>
  <c r="H497" i="29"/>
  <c r="D497" i="29"/>
  <c r="C524" i="32" l="1"/>
  <c r="H522" i="32"/>
  <c r="G522" i="32"/>
  <c r="F522" i="32"/>
  <c r="E522" i="32"/>
  <c r="D522" i="32"/>
  <c r="H518" i="32"/>
  <c r="G518" i="32"/>
  <c r="F518" i="32"/>
  <c r="E518" i="32"/>
  <c r="D518" i="32"/>
  <c r="H506" i="32"/>
  <c r="G506" i="32"/>
  <c r="F506" i="32"/>
  <c r="E506" i="32"/>
  <c r="D506" i="32"/>
  <c r="C487" i="32"/>
  <c r="H485" i="32"/>
  <c r="G485" i="32"/>
  <c r="F485" i="32"/>
  <c r="E485" i="32"/>
  <c r="D485" i="32"/>
  <c r="H481" i="32"/>
  <c r="G481" i="32"/>
  <c r="F481" i="32"/>
  <c r="E481" i="32"/>
  <c r="D481" i="32"/>
  <c r="H474" i="32"/>
  <c r="G474" i="32"/>
  <c r="F474" i="32"/>
  <c r="E474" i="32"/>
  <c r="D474" i="32"/>
  <c r="H469" i="32"/>
  <c r="G469" i="32"/>
  <c r="F469" i="32"/>
  <c r="E469" i="32"/>
  <c r="D469" i="32"/>
  <c r="H461" i="32"/>
  <c r="G461" i="32"/>
  <c r="F461" i="32"/>
  <c r="E461" i="32"/>
  <c r="D461" i="32"/>
  <c r="C450" i="32"/>
  <c r="H448" i="32"/>
  <c r="G448" i="32"/>
  <c r="F448" i="32"/>
  <c r="E448" i="32"/>
  <c r="D448" i="32"/>
  <c r="H444" i="32"/>
  <c r="G444" i="32"/>
  <c r="F444" i="32"/>
  <c r="E444" i="32"/>
  <c r="D444" i="32"/>
  <c r="H437" i="32"/>
  <c r="G437" i="32"/>
  <c r="F437" i="32"/>
  <c r="E437" i="32"/>
  <c r="D437" i="32"/>
  <c r="H433" i="32"/>
  <c r="G433" i="32"/>
  <c r="F433" i="32"/>
  <c r="E433" i="32"/>
  <c r="D433" i="32"/>
  <c r="C416" i="32"/>
  <c r="H414" i="32"/>
  <c r="G414" i="32"/>
  <c r="F414" i="32"/>
  <c r="E414" i="32"/>
  <c r="D414" i="32"/>
  <c r="H410" i="32"/>
  <c r="G410" i="32"/>
  <c r="F410" i="32"/>
  <c r="E410" i="32"/>
  <c r="D410" i="32"/>
  <c r="H404" i="32"/>
  <c r="G404" i="32"/>
  <c r="F404" i="32"/>
  <c r="E404" i="32"/>
  <c r="D404" i="32"/>
  <c r="H399" i="32"/>
  <c r="G399" i="32"/>
  <c r="F399" i="32"/>
  <c r="E399" i="32"/>
  <c r="D399" i="32"/>
  <c r="H391" i="32"/>
  <c r="G391" i="32"/>
  <c r="F391" i="32"/>
  <c r="E391" i="32"/>
  <c r="D391" i="32"/>
  <c r="C380" i="32"/>
  <c r="H378" i="32"/>
  <c r="G378" i="32"/>
  <c r="F378" i="32"/>
  <c r="E378" i="32"/>
  <c r="D378" i="32"/>
  <c r="H373" i="32"/>
  <c r="G373" i="32"/>
  <c r="F373" i="32"/>
  <c r="E373" i="32"/>
  <c r="D373" i="32"/>
  <c r="H366" i="32"/>
  <c r="G366" i="32"/>
  <c r="F366" i="32"/>
  <c r="E366" i="32"/>
  <c r="D366" i="32"/>
  <c r="H361" i="32"/>
  <c r="G361" i="32"/>
  <c r="F361" i="32"/>
  <c r="E361" i="32"/>
  <c r="D361" i="32"/>
  <c r="H353" i="32"/>
  <c r="G353" i="32"/>
  <c r="F353" i="32"/>
  <c r="E353" i="32"/>
  <c r="D353" i="32"/>
  <c r="C341" i="32"/>
  <c r="H339" i="32"/>
  <c r="G339" i="32"/>
  <c r="F339" i="32"/>
  <c r="E339" i="32"/>
  <c r="D339" i="32"/>
  <c r="H335" i="32"/>
  <c r="G335" i="32"/>
  <c r="F335" i="32"/>
  <c r="E335" i="32"/>
  <c r="D335" i="32"/>
  <c r="H328" i="32"/>
  <c r="G328" i="32"/>
  <c r="F328" i="32"/>
  <c r="E328" i="32"/>
  <c r="D328" i="32"/>
  <c r="H324" i="32"/>
  <c r="G324" i="32"/>
  <c r="F324" i="32"/>
  <c r="E324" i="32"/>
  <c r="D324" i="32"/>
  <c r="H316" i="32"/>
  <c r="G316" i="32"/>
  <c r="F316" i="32"/>
  <c r="E316" i="32"/>
  <c r="D316" i="32"/>
  <c r="C305" i="32"/>
  <c r="H303" i="32"/>
  <c r="G303" i="32"/>
  <c r="F303" i="32"/>
  <c r="E303" i="32"/>
  <c r="D303" i="32"/>
  <c r="H299" i="32"/>
  <c r="G299" i="32"/>
  <c r="F299" i="32"/>
  <c r="E299" i="32"/>
  <c r="D299" i="32"/>
  <c r="H292" i="32"/>
  <c r="G292" i="32"/>
  <c r="F292" i="32"/>
  <c r="E292" i="32"/>
  <c r="D292" i="32"/>
  <c r="H287" i="32"/>
  <c r="G287" i="32"/>
  <c r="F287" i="32"/>
  <c r="E287" i="32"/>
  <c r="D287" i="32"/>
  <c r="H280" i="32"/>
  <c r="G280" i="32"/>
  <c r="F280" i="32"/>
  <c r="E280" i="32"/>
  <c r="D280" i="32"/>
  <c r="C269" i="32"/>
  <c r="H267" i="32"/>
  <c r="G267" i="32"/>
  <c r="F267" i="32"/>
  <c r="E267" i="32"/>
  <c r="D267" i="32"/>
  <c r="H263" i="32"/>
  <c r="G263" i="32"/>
  <c r="F263" i="32"/>
  <c r="E263" i="32"/>
  <c r="D263" i="32"/>
  <c r="H256" i="32"/>
  <c r="G256" i="32"/>
  <c r="F256" i="32"/>
  <c r="E256" i="32"/>
  <c r="D256" i="32"/>
  <c r="H251" i="32"/>
  <c r="G251" i="32"/>
  <c r="F251" i="32"/>
  <c r="E251" i="32"/>
  <c r="D251" i="32"/>
  <c r="H242" i="32"/>
  <c r="G242" i="32"/>
  <c r="F242" i="32"/>
  <c r="E242" i="32"/>
  <c r="D242" i="32"/>
  <c r="C228" i="32"/>
  <c r="H226" i="32"/>
  <c r="G226" i="32"/>
  <c r="F226" i="32"/>
  <c r="E226" i="32"/>
  <c r="D226" i="32"/>
  <c r="H222" i="32"/>
  <c r="G222" i="32"/>
  <c r="F222" i="32"/>
  <c r="E222" i="32"/>
  <c r="D222" i="32"/>
  <c r="H215" i="32"/>
  <c r="G215" i="32"/>
  <c r="F215" i="32"/>
  <c r="E215" i="32"/>
  <c r="D215" i="32"/>
  <c r="H211" i="32"/>
  <c r="G211" i="32"/>
  <c r="F211" i="32"/>
  <c r="E211" i="32"/>
  <c r="D211" i="32"/>
  <c r="H203" i="32"/>
  <c r="G203" i="32"/>
  <c r="F203" i="32"/>
  <c r="E203" i="32"/>
  <c r="D203" i="32"/>
  <c r="C190" i="32"/>
  <c r="H188" i="32"/>
  <c r="G188" i="32"/>
  <c r="F188" i="32"/>
  <c r="E188" i="32"/>
  <c r="D188" i="32"/>
  <c r="H184" i="32"/>
  <c r="G184" i="32"/>
  <c r="F184" i="32"/>
  <c r="E184" i="32"/>
  <c r="D184" i="32"/>
  <c r="H177" i="32"/>
  <c r="G177" i="32"/>
  <c r="F177" i="32"/>
  <c r="E177" i="32"/>
  <c r="D177" i="32"/>
  <c r="H172" i="32"/>
  <c r="G172" i="32"/>
  <c r="F172" i="32"/>
  <c r="E172" i="32"/>
  <c r="D172" i="32"/>
  <c r="H165" i="32"/>
  <c r="G165" i="32"/>
  <c r="F165" i="32"/>
  <c r="E165" i="32"/>
  <c r="D165" i="32"/>
  <c r="C152" i="32"/>
  <c r="H150" i="32"/>
  <c r="G150" i="32"/>
  <c r="F150" i="32"/>
  <c r="E150" i="32"/>
  <c r="D150" i="32"/>
  <c r="H146" i="32"/>
  <c r="G146" i="32"/>
  <c r="F146" i="32"/>
  <c r="E146" i="32"/>
  <c r="D146" i="32"/>
  <c r="H139" i="32"/>
  <c r="G139" i="32"/>
  <c r="F139" i="32"/>
  <c r="E139" i="32"/>
  <c r="D139" i="32"/>
  <c r="H134" i="32"/>
  <c r="G134" i="32"/>
  <c r="F134" i="32"/>
  <c r="E134" i="32"/>
  <c r="D134" i="32"/>
  <c r="H127" i="32"/>
  <c r="G127" i="32"/>
  <c r="F127" i="32"/>
  <c r="E127" i="32"/>
  <c r="D127" i="32"/>
  <c r="H111" i="32"/>
  <c r="G111" i="32"/>
  <c r="F111" i="32"/>
  <c r="E111" i="32"/>
  <c r="D111" i="32"/>
  <c r="H107" i="32"/>
  <c r="G107" i="32"/>
  <c r="F107" i="32"/>
  <c r="E107" i="32"/>
  <c r="D107" i="32"/>
  <c r="H100" i="32"/>
  <c r="G100" i="32"/>
  <c r="F100" i="32"/>
  <c r="E100" i="32"/>
  <c r="D100" i="32"/>
  <c r="C100" i="32"/>
  <c r="C113" i="32" s="1"/>
  <c r="H96" i="32"/>
  <c r="G96" i="32"/>
  <c r="F96" i="32"/>
  <c r="E96" i="32"/>
  <c r="D96" i="32"/>
  <c r="H88" i="32"/>
  <c r="G88" i="32"/>
  <c r="F88" i="32"/>
  <c r="E88" i="32"/>
  <c r="D88" i="32"/>
  <c r="C74" i="32"/>
  <c r="H72" i="32"/>
  <c r="G72" i="32"/>
  <c r="F72" i="32"/>
  <c r="E72" i="32"/>
  <c r="D72" i="32"/>
  <c r="H68" i="32"/>
  <c r="G68" i="32"/>
  <c r="F68" i="32"/>
  <c r="E68" i="32"/>
  <c r="D68" i="32"/>
  <c r="H61" i="32"/>
  <c r="G61" i="32"/>
  <c r="F61" i="32"/>
  <c r="E61" i="32"/>
  <c r="D61" i="32"/>
  <c r="H56" i="32"/>
  <c r="G56" i="32"/>
  <c r="F56" i="32"/>
  <c r="E56" i="32"/>
  <c r="D56" i="32"/>
  <c r="H47" i="32"/>
  <c r="G47" i="32"/>
  <c r="F47" i="32"/>
  <c r="E47" i="32"/>
  <c r="D47" i="32"/>
  <c r="C35" i="32"/>
  <c r="H33" i="32"/>
  <c r="G33" i="32"/>
  <c r="F33" i="32"/>
  <c r="E33" i="32"/>
  <c r="D33" i="32"/>
  <c r="H29" i="32"/>
  <c r="G29" i="32"/>
  <c r="F29" i="32"/>
  <c r="E29" i="32"/>
  <c r="D29" i="32"/>
  <c r="H23" i="32"/>
  <c r="G23" i="32"/>
  <c r="F23" i="32"/>
  <c r="E23" i="32"/>
  <c r="D23" i="32"/>
  <c r="H18" i="32"/>
  <c r="G18" i="32"/>
  <c r="F18" i="32"/>
  <c r="E18" i="32"/>
  <c r="D18" i="32"/>
  <c r="H9" i="32"/>
  <c r="G9" i="32"/>
  <c r="F9" i="32"/>
  <c r="E9" i="32"/>
  <c r="D9" i="32"/>
  <c r="D35" i="32" l="1"/>
  <c r="H35" i="32"/>
  <c r="E152" i="32"/>
  <c r="E228" i="32"/>
  <c r="E35" i="32"/>
  <c r="D113" i="32"/>
  <c r="H113" i="32"/>
  <c r="D190" i="32"/>
  <c r="H190" i="32"/>
  <c r="E190" i="32"/>
  <c r="F305" i="32"/>
  <c r="G305" i="32"/>
  <c r="I288" i="32" s="1"/>
  <c r="D380" i="32"/>
  <c r="H380" i="32"/>
  <c r="D416" i="32"/>
  <c r="H416" i="32"/>
  <c r="E487" i="32"/>
  <c r="F35" i="32"/>
  <c r="E74" i="32"/>
  <c r="E380" i="32"/>
  <c r="E416" i="32"/>
  <c r="H450" i="32"/>
  <c r="F524" i="32"/>
  <c r="G35" i="32"/>
  <c r="I34" i="32" s="1"/>
  <c r="F113" i="32"/>
  <c r="F416" i="32"/>
  <c r="G416" i="32"/>
  <c r="I392" i="32" s="1"/>
  <c r="H74" i="32"/>
  <c r="D269" i="32"/>
  <c r="H269" i="32"/>
  <c r="G380" i="32"/>
  <c r="I379" i="32" s="1"/>
  <c r="F450" i="32"/>
  <c r="D74" i="32"/>
  <c r="G113" i="32"/>
  <c r="I97" i="32" s="1"/>
  <c r="D152" i="32"/>
  <c r="H152" i="32"/>
  <c r="F152" i="32"/>
  <c r="F228" i="32"/>
  <c r="E269" i="32"/>
  <c r="E305" i="32"/>
  <c r="D341" i="32"/>
  <c r="H341" i="32"/>
  <c r="F487" i="32"/>
  <c r="E524" i="32"/>
  <c r="F190" i="32"/>
  <c r="D305" i="32"/>
  <c r="H305" i="32"/>
  <c r="E341" i="32"/>
  <c r="D450" i="32"/>
  <c r="F74" i="32"/>
  <c r="E113" i="32"/>
  <c r="D228" i="32"/>
  <c r="H228" i="32"/>
  <c r="C525" i="32"/>
  <c r="F341" i="32"/>
  <c r="F380" i="32"/>
  <c r="E450" i="32"/>
  <c r="H487" i="32"/>
  <c r="D487" i="32"/>
  <c r="G228" i="32"/>
  <c r="F269" i="32"/>
  <c r="C271" i="32"/>
  <c r="G269" i="32"/>
  <c r="I268" i="32" s="1"/>
  <c r="G341" i="32"/>
  <c r="G450" i="32"/>
  <c r="I449" i="32" s="1"/>
  <c r="G487" i="32"/>
  <c r="I475" i="32" s="1"/>
  <c r="D524" i="32"/>
  <c r="H524" i="32"/>
  <c r="G74" i="32"/>
  <c r="G152" i="32"/>
  <c r="G190" i="32"/>
  <c r="G524" i="32"/>
  <c r="I506" i="32" s="1"/>
  <c r="I264" i="32" l="1"/>
  <c r="I354" i="32"/>
  <c r="I415" i="32"/>
  <c r="I300" i="32"/>
  <c r="I19" i="32"/>
  <c r="I367" i="32"/>
  <c r="I112" i="32"/>
  <c r="I10" i="32"/>
  <c r="I293" i="32"/>
  <c r="E525" i="32"/>
  <c r="I281" i="32"/>
  <c r="I482" i="32"/>
  <c r="I304" i="32"/>
  <c r="I30" i="32"/>
  <c r="I400" i="32"/>
  <c r="I411" i="32"/>
  <c r="I24" i="32"/>
  <c r="I108" i="32"/>
  <c r="I499" i="32"/>
  <c r="I101" i="32"/>
  <c r="E271" i="32"/>
  <c r="D271" i="32"/>
  <c r="I89" i="32"/>
  <c r="H525" i="32"/>
  <c r="I243" i="32"/>
  <c r="F525" i="32"/>
  <c r="I405" i="32"/>
  <c r="I362" i="32"/>
  <c r="C526" i="32"/>
  <c r="C527" i="32" s="1"/>
  <c r="H271" i="32"/>
  <c r="D525" i="32"/>
  <c r="I374" i="32"/>
  <c r="F271" i="32"/>
  <c r="I73" i="32"/>
  <c r="I57" i="32"/>
  <c r="I48" i="32"/>
  <c r="I212" i="32"/>
  <c r="I204" i="32"/>
  <c r="I445" i="32"/>
  <c r="I173" i="32"/>
  <c r="I166" i="32"/>
  <c r="I69" i="32"/>
  <c r="I178" i="32"/>
  <c r="I434" i="32"/>
  <c r="I438" i="32"/>
  <c r="I189" i="32"/>
  <c r="G525" i="32"/>
  <c r="I223" i="32"/>
  <c r="I227" i="32"/>
  <c r="I147" i="32"/>
  <c r="I140" i="32"/>
  <c r="I135" i="32"/>
  <c r="I128" i="32"/>
  <c r="G271" i="32"/>
  <c r="I486" i="32"/>
  <c r="I470" i="32"/>
  <c r="I462" i="32"/>
  <c r="I336" i="32"/>
  <c r="I329" i="32"/>
  <c r="I325" i="32"/>
  <c r="I185" i="32"/>
  <c r="I340" i="32"/>
  <c r="I216" i="32"/>
  <c r="I511" i="32"/>
  <c r="I518" i="32"/>
  <c r="I427" i="32"/>
  <c r="I317" i="32"/>
  <c r="I522" i="32"/>
  <c r="I252" i="32"/>
  <c r="I257" i="32"/>
  <c r="I62" i="32"/>
  <c r="I151" i="32"/>
  <c r="I35" i="32" l="1"/>
  <c r="I380" i="32"/>
  <c r="I416" i="32"/>
  <c r="H526" i="32"/>
  <c r="H527" i="32" s="1"/>
  <c r="I306" i="32"/>
  <c r="I113" i="32"/>
  <c r="F526" i="32"/>
  <c r="F527" i="32" s="1"/>
  <c r="E526" i="32"/>
  <c r="E527" i="32" s="1"/>
  <c r="I270" i="32"/>
  <c r="I488" i="32"/>
  <c r="D526" i="32"/>
  <c r="D527" i="32" s="1"/>
  <c r="I525" i="32"/>
  <c r="I152" i="32"/>
  <c r="I341" i="32"/>
  <c r="I228" i="32"/>
  <c r="I74" i="32"/>
  <c r="I451" i="32"/>
  <c r="I190" i="32"/>
  <c r="G526" i="32"/>
  <c r="G527" i="32" s="1"/>
  <c r="C523" i="29" l="1"/>
  <c r="H521" i="29"/>
  <c r="G521" i="29"/>
  <c r="F521" i="29"/>
  <c r="E521" i="29"/>
  <c r="D521" i="29"/>
  <c r="H517" i="29"/>
  <c r="G517" i="29"/>
  <c r="F517" i="29"/>
  <c r="E517" i="29"/>
  <c r="D517" i="29"/>
  <c r="H505" i="29"/>
  <c r="G505" i="29"/>
  <c r="F505" i="29"/>
  <c r="E505" i="29"/>
  <c r="D505" i="29"/>
  <c r="C486" i="29"/>
  <c r="H484" i="29"/>
  <c r="G484" i="29"/>
  <c r="F484" i="29"/>
  <c r="E484" i="29"/>
  <c r="D484" i="29"/>
  <c r="H480" i="29"/>
  <c r="G480" i="29"/>
  <c r="F480" i="29"/>
  <c r="E480" i="29"/>
  <c r="D480" i="29"/>
  <c r="H473" i="29"/>
  <c r="G473" i="29"/>
  <c r="F473" i="29"/>
  <c r="E473" i="29"/>
  <c r="D473" i="29"/>
  <c r="H468" i="29"/>
  <c r="G468" i="29"/>
  <c r="F468" i="29"/>
  <c r="E468" i="29"/>
  <c r="D468" i="29"/>
  <c r="H460" i="29"/>
  <c r="G460" i="29"/>
  <c r="F460" i="29"/>
  <c r="E460" i="29"/>
  <c r="D460" i="29"/>
  <c r="C449" i="29"/>
  <c r="H447" i="29"/>
  <c r="G447" i="29"/>
  <c r="F447" i="29"/>
  <c r="E447" i="29"/>
  <c r="D447" i="29"/>
  <c r="H443" i="29"/>
  <c r="G443" i="29"/>
  <c r="F443" i="29"/>
  <c r="E443" i="29"/>
  <c r="D443" i="29"/>
  <c r="H436" i="29"/>
  <c r="G436" i="29"/>
  <c r="F436" i="29"/>
  <c r="E436" i="29"/>
  <c r="D436" i="29"/>
  <c r="H432" i="29"/>
  <c r="G432" i="29"/>
  <c r="F432" i="29"/>
  <c r="E432" i="29"/>
  <c r="D432" i="29"/>
  <c r="C415" i="29"/>
  <c r="H413" i="29"/>
  <c r="G413" i="29"/>
  <c r="F413" i="29"/>
  <c r="E413" i="29"/>
  <c r="D413" i="29"/>
  <c r="H409" i="29"/>
  <c r="G409" i="29"/>
  <c r="F409" i="29"/>
  <c r="E409" i="29"/>
  <c r="D409" i="29"/>
  <c r="H403" i="29"/>
  <c r="G403" i="29"/>
  <c r="F403" i="29"/>
  <c r="E403" i="29"/>
  <c r="D403" i="29"/>
  <c r="H398" i="29"/>
  <c r="G398" i="29"/>
  <c r="F398" i="29"/>
  <c r="E398" i="29"/>
  <c r="D398" i="29"/>
  <c r="H390" i="29"/>
  <c r="G390" i="29"/>
  <c r="F390" i="29"/>
  <c r="E390" i="29"/>
  <c r="D390" i="29"/>
  <c r="C379" i="29"/>
  <c r="H377" i="29"/>
  <c r="G377" i="29"/>
  <c r="F377" i="29"/>
  <c r="E377" i="29"/>
  <c r="D377" i="29"/>
  <c r="H372" i="29"/>
  <c r="G372" i="29"/>
  <c r="F372" i="29"/>
  <c r="E372" i="29"/>
  <c r="D372" i="29"/>
  <c r="H365" i="29"/>
  <c r="G365" i="29"/>
  <c r="F365" i="29"/>
  <c r="E365" i="29"/>
  <c r="D365" i="29"/>
  <c r="H360" i="29"/>
  <c r="G360" i="29"/>
  <c r="F360" i="29"/>
  <c r="E360" i="29"/>
  <c r="D360" i="29"/>
  <c r="H352" i="29"/>
  <c r="G352" i="29"/>
  <c r="F352" i="29"/>
  <c r="E352" i="29"/>
  <c r="D352" i="29"/>
  <c r="C340" i="29"/>
  <c r="H338" i="29"/>
  <c r="G338" i="29"/>
  <c r="F338" i="29"/>
  <c r="E338" i="29"/>
  <c r="D338" i="29"/>
  <c r="H334" i="29"/>
  <c r="G334" i="29"/>
  <c r="F334" i="29"/>
  <c r="E334" i="29"/>
  <c r="D334" i="29"/>
  <c r="H327" i="29"/>
  <c r="G327" i="29"/>
  <c r="F327" i="29"/>
  <c r="E327" i="29"/>
  <c r="D327" i="29"/>
  <c r="H323" i="29"/>
  <c r="G323" i="29"/>
  <c r="F323" i="29"/>
  <c r="E323" i="29"/>
  <c r="D323" i="29"/>
  <c r="H315" i="29"/>
  <c r="G315" i="29"/>
  <c r="F315" i="29"/>
  <c r="E315" i="29"/>
  <c r="D315" i="29"/>
  <c r="C304" i="29"/>
  <c r="H302" i="29"/>
  <c r="G302" i="29"/>
  <c r="F302" i="29"/>
  <c r="E302" i="29"/>
  <c r="D302" i="29"/>
  <c r="H298" i="29"/>
  <c r="G298" i="29"/>
  <c r="F298" i="29"/>
  <c r="E298" i="29"/>
  <c r="D298" i="29"/>
  <c r="H291" i="29"/>
  <c r="G291" i="29"/>
  <c r="F291" i="29"/>
  <c r="E291" i="29"/>
  <c r="D291" i="29"/>
  <c r="H286" i="29"/>
  <c r="G286" i="29"/>
  <c r="F286" i="29"/>
  <c r="E286" i="29"/>
  <c r="D286" i="29"/>
  <c r="H279" i="29"/>
  <c r="G279" i="29"/>
  <c r="F279" i="29"/>
  <c r="E279" i="29"/>
  <c r="D279" i="29"/>
  <c r="C268" i="29"/>
  <c r="H266" i="29"/>
  <c r="G266" i="29"/>
  <c r="F266" i="29"/>
  <c r="E266" i="29"/>
  <c r="D266" i="29"/>
  <c r="H261" i="29"/>
  <c r="G261" i="29"/>
  <c r="F261" i="29"/>
  <c r="E261" i="29"/>
  <c r="D261" i="29"/>
  <c r="H254" i="29"/>
  <c r="G254" i="29"/>
  <c r="F254" i="29"/>
  <c r="E254" i="29"/>
  <c r="D254" i="29"/>
  <c r="H249" i="29"/>
  <c r="G249" i="29"/>
  <c r="F249" i="29"/>
  <c r="E249" i="29"/>
  <c r="D249" i="29"/>
  <c r="H241" i="29"/>
  <c r="G241" i="29"/>
  <c r="F241" i="29"/>
  <c r="E241" i="29"/>
  <c r="D241" i="29"/>
  <c r="C227" i="29"/>
  <c r="H225" i="29"/>
  <c r="G225" i="29"/>
  <c r="F225" i="29"/>
  <c r="E225" i="29"/>
  <c r="D225" i="29"/>
  <c r="H221" i="29"/>
  <c r="G221" i="29"/>
  <c r="F221" i="29"/>
  <c r="E221" i="29"/>
  <c r="D221" i="29"/>
  <c r="H214" i="29"/>
  <c r="G214" i="29"/>
  <c r="F214" i="29"/>
  <c r="E214" i="29"/>
  <c r="D214" i="29"/>
  <c r="H210" i="29"/>
  <c r="G210" i="29"/>
  <c r="F210" i="29"/>
  <c r="E210" i="29"/>
  <c r="D210" i="29"/>
  <c r="H202" i="29"/>
  <c r="G202" i="29"/>
  <c r="F202" i="29"/>
  <c r="E202" i="29"/>
  <c r="D202" i="29"/>
  <c r="C189" i="29"/>
  <c r="H187" i="29"/>
  <c r="G187" i="29"/>
  <c r="F187" i="29"/>
  <c r="E187" i="29"/>
  <c r="D187" i="29"/>
  <c r="H183" i="29"/>
  <c r="G183" i="29"/>
  <c r="F183" i="29"/>
  <c r="E183" i="29"/>
  <c r="D183" i="29"/>
  <c r="H176" i="29"/>
  <c r="G176" i="29"/>
  <c r="F176" i="29"/>
  <c r="E176" i="29"/>
  <c r="D176" i="29"/>
  <c r="H171" i="29"/>
  <c r="G171" i="29"/>
  <c r="F171" i="29"/>
  <c r="E171" i="29"/>
  <c r="D171" i="29"/>
  <c r="H164" i="29"/>
  <c r="G164" i="29"/>
  <c r="F164" i="29"/>
  <c r="E164" i="29"/>
  <c r="D164" i="29"/>
  <c r="C151" i="29"/>
  <c r="H149" i="29"/>
  <c r="G149" i="29"/>
  <c r="F149" i="29"/>
  <c r="E149" i="29"/>
  <c r="D149" i="29"/>
  <c r="H145" i="29"/>
  <c r="G145" i="29"/>
  <c r="F145" i="29"/>
  <c r="E145" i="29"/>
  <c r="D145" i="29"/>
  <c r="H138" i="29"/>
  <c r="G138" i="29"/>
  <c r="F138" i="29"/>
  <c r="E138" i="29"/>
  <c r="D138" i="29"/>
  <c r="H133" i="29"/>
  <c r="G133" i="29"/>
  <c r="F133" i="29"/>
  <c r="E133" i="29"/>
  <c r="D133" i="29"/>
  <c r="H126" i="29"/>
  <c r="G126" i="29"/>
  <c r="F126" i="29"/>
  <c r="E126" i="29"/>
  <c r="D126" i="29"/>
  <c r="H110" i="29"/>
  <c r="G110" i="29"/>
  <c r="F110" i="29"/>
  <c r="E110" i="29"/>
  <c r="D110" i="29"/>
  <c r="H106" i="29"/>
  <c r="G106" i="29"/>
  <c r="F106" i="29"/>
  <c r="E106" i="29"/>
  <c r="D106" i="29"/>
  <c r="H99" i="29"/>
  <c r="G99" i="29"/>
  <c r="F99" i="29"/>
  <c r="E99" i="29"/>
  <c r="D99" i="29"/>
  <c r="C99" i="29"/>
  <c r="C112" i="29" s="1"/>
  <c r="H95" i="29"/>
  <c r="G95" i="29"/>
  <c r="F95" i="29"/>
  <c r="E95" i="29"/>
  <c r="D95" i="29"/>
  <c r="H87" i="29"/>
  <c r="G87" i="29"/>
  <c r="F87" i="29"/>
  <c r="E87" i="29"/>
  <c r="D87" i="29"/>
  <c r="C73" i="29"/>
  <c r="H71" i="29"/>
  <c r="G71" i="29"/>
  <c r="F71" i="29"/>
  <c r="E71" i="29"/>
  <c r="D71" i="29"/>
  <c r="H67" i="29"/>
  <c r="G67" i="29"/>
  <c r="F67" i="29"/>
  <c r="E67" i="29"/>
  <c r="D67" i="29"/>
  <c r="H60" i="29"/>
  <c r="G60" i="29"/>
  <c r="F60" i="29"/>
  <c r="E60" i="29"/>
  <c r="D60" i="29"/>
  <c r="H55" i="29"/>
  <c r="G55" i="29"/>
  <c r="F55" i="29"/>
  <c r="E55" i="29"/>
  <c r="D55" i="29"/>
  <c r="H47" i="29"/>
  <c r="G47" i="29"/>
  <c r="F47" i="29"/>
  <c r="E47" i="29"/>
  <c r="D47" i="29"/>
  <c r="C35" i="29"/>
  <c r="H33" i="29"/>
  <c r="G33" i="29"/>
  <c r="F33" i="29"/>
  <c r="E33" i="29"/>
  <c r="D33" i="29"/>
  <c r="H29" i="29"/>
  <c r="G29" i="29"/>
  <c r="F29" i="29"/>
  <c r="E29" i="29"/>
  <c r="D29" i="29"/>
  <c r="H23" i="29"/>
  <c r="G23" i="29"/>
  <c r="F23" i="29"/>
  <c r="E23" i="29"/>
  <c r="D23" i="29"/>
  <c r="H18" i="29"/>
  <c r="G18" i="29"/>
  <c r="F18" i="29"/>
  <c r="E18" i="29"/>
  <c r="D18" i="29"/>
  <c r="H9" i="29"/>
  <c r="G9" i="29"/>
  <c r="F9" i="29"/>
  <c r="E9" i="29"/>
  <c r="D9" i="29"/>
  <c r="C270" i="29" l="1"/>
  <c r="F73" i="29"/>
  <c r="F379" i="29"/>
  <c r="F449" i="29"/>
  <c r="D227" i="29"/>
  <c r="H227" i="29"/>
  <c r="G340" i="29"/>
  <c r="I324" i="29" s="1"/>
  <c r="F486" i="29"/>
  <c r="F523" i="29"/>
  <c r="F35" i="29"/>
  <c r="E112" i="29"/>
  <c r="E268" i="29"/>
  <c r="E379" i="29"/>
  <c r="E415" i="29"/>
  <c r="D35" i="29"/>
  <c r="H35" i="29"/>
  <c r="F112" i="29"/>
  <c r="D449" i="29"/>
  <c r="H449" i="29"/>
  <c r="D523" i="29"/>
  <c r="H523" i="29"/>
  <c r="E35" i="29"/>
  <c r="F151" i="29"/>
  <c r="D151" i="29"/>
  <c r="H151" i="29"/>
  <c r="H189" i="29"/>
  <c r="E227" i="29"/>
  <c r="F268" i="29"/>
  <c r="E304" i="29"/>
  <c r="C524" i="29"/>
  <c r="D340" i="29"/>
  <c r="H340" i="29"/>
  <c r="D415" i="29"/>
  <c r="H415" i="29"/>
  <c r="F415" i="29"/>
  <c r="G112" i="29"/>
  <c r="I96" i="29" s="1"/>
  <c r="G151" i="29"/>
  <c r="I150" i="29" s="1"/>
  <c r="D189" i="29"/>
  <c r="F227" i="29"/>
  <c r="D304" i="29"/>
  <c r="H304" i="29"/>
  <c r="F304" i="29"/>
  <c r="D486" i="29"/>
  <c r="H486" i="29"/>
  <c r="E73" i="29"/>
  <c r="E189" i="29"/>
  <c r="G227" i="29"/>
  <c r="I226" i="29" s="1"/>
  <c r="D379" i="29"/>
  <c r="H379" i="29"/>
  <c r="E449" i="29"/>
  <c r="E486" i="29"/>
  <c r="E523" i="29"/>
  <c r="G268" i="29"/>
  <c r="G304" i="29"/>
  <c r="I287" i="29" s="1"/>
  <c r="G35" i="29"/>
  <c r="I30" i="29" s="1"/>
  <c r="D73" i="29"/>
  <c r="H73" i="29"/>
  <c r="G73" i="29"/>
  <c r="I56" i="29" s="1"/>
  <c r="D112" i="29"/>
  <c r="H112" i="29"/>
  <c r="F189" i="29"/>
  <c r="G189" i="29"/>
  <c r="G379" i="29"/>
  <c r="I373" i="29" s="1"/>
  <c r="G486" i="29"/>
  <c r="I469" i="29" s="1"/>
  <c r="E340" i="29"/>
  <c r="E151" i="29"/>
  <c r="D268" i="29"/>
  <c r="H268" i="29"/>
  <c r="F340" i="29"/>
  <c r="G415" i="29"/>
  <c r="I404" i="29" s="1"/>
  <c r="G449" i="29"/>
  <c r="G523" i="29"/>
  <c r="D270" i="29" l="1"/>
  <c r="I88" i="29"/>
  <c r="I280" i="29"/>
  <c r="I111" i="29"/>
  <c r="I316" i="29"/>
  <c r="I100" i="29"/>
  <c r="I335" i="29"/>
  <c r="I485" i="29"/>
  <c r="D524" i="29"/>
  <c r="I328" i="29"/>
  <c r="I146" i="29"/>
  <c r="I107" i="29"/>
  <c r="C525" i="29"/>
  <c r="C526" i="29" s="1"/>
  <c r="F270" i="29"/>
  <c r="I24" i="29"/>
  <c r="I34" i="29"/>
  <c r="I414" i="29"/>
  <c r="E270" i="29"/>
  <c r="H524" i="29"/>
  <c r="I339" i="29"/>
  <c r="I211" i="29"/>
  <c r="F524" i="29"/>
  <c r="I461" i="29"/>
  <c r="I222" i="29"/>
  <c r="H270" i="29"/>
  <c r="I203" i="29"/>
  <c r="E524" i="29"/>
  <c r="I215" i="29"/>
  <c r="D525" i="29"/>
  <c r="D526" i="29" s="1"/>
  <c r="I134" i="29"/>
  <c r="I127" i="29"/>
  <c r="I399" i="29"/>
  <c r="I139" i="29"/>
  <c r="I444" i="29"/>
  <c r="I437" i="29"/>
  <c r="I433" i="29"/>
  <c r="I426" i="29"/>
  <c r="I68" i="29"/>
  <c r="I61" i="29"/>
  <c r="I48" i="29"/>
  <c r="I378" i="29"/>
  <c r="I72" i="29"/>
  <c r="I366" i="29"/>
  <c r="G524" i="29"/>
  <c r="I303" i="29"/>
  <c r="I517" i="29"/>
  <c r="I510" i="29"/>
  <c r="I505" i="29"/>
  <c r="I498" i="29"/>
  <c r="I353" i="29"/>
  <c r="I361" i="29"/>
  <c r="I292" i="29"/>
  <c r="I521" i="29"/>
  <c r="I448" i="29"/>
  <c r="I188" i="29"/>
  <c r="I184" i="29"/>
  <c r="I177" i="29"/>
  <c r="I410" i="29"/>
  <c r="I262" i="29"/>
  <c r="I255" i="29"/>
  <c r="I250" i="29"/>
  <c r="I242" i="29"/>
  <c r="I391" i="29"/>
  <c r="I165" i="29"/>
  <c r="I481" i="29"/>
  <c r="I474" i="29"/>
  <c r="I299" i="29"/>
  <c r="I172" i="29"/>
  <c r="G270" i="29"/>
  <c r="I19" i="29"/>
  <c r="I10" i="29"/>
  <c r="I267" i="29"/>
  <c r="I112" i="29" l="1"/>
  <c r="F525" i="29"/>
  <c r="F526" i="29" s="1"/>
  <c r="H525" i="29"/>
  <c r="H526" i="29" s="1"/>
  <c r="I151" i="29"/>
  <c r="I340" i="29"/>
  <c r="E525" i="29"/>
  <c r="E526" i="29" s="1"/>
  <c r="I305" i="29"/>
  <c r="I35" i="29"/>
  <c r="I415" i="29"/>
  <c r="I227" i="29"/>
  <c r="G525" i="29"/>
  <c r="G526" i="29" s="1"/>
  <c r="I487" i="29"/>
  <c r="I524" i="29"/>
  <c r="I189" i="29"/>
  <c r="I73" i="29"/>
  <c r="I269" i="29"/>
  <c r="I379" i="29"/>
  <c r="I450" i="29"/>
</calcChain>
</file>

<file path=xl/sharedStrings.xml><?xml version="1.0" encoding="utf-8"?>
<sst xmlns="http://schemas.openxmlformats.org/spreadsheetml/2006/main" count="2376" uniqueCount="400">
  <si>
    <t>Прием пищи</t>
  </si>
  <si>
    <t>Наименование блюда и продуктов время приема пищи</t>
  </si>
  <si>
    <t>Выход в граммах</t>
  </si>
  <si>
    <t>Б</t>
  </si>
  <si>
    <t>Ж</t>
  </si>
  <si>
    <t>У</t>
  </si>
  <si>
    <t>Энер.ценность (ККАЛ)</t>
  </si>
  <si>
    <t>Витамин С</t>
  </si>
  <si>
    <t>30/20/10</t>
  </si>
  <si>
    <t>№3 Сб 2017 шк</t>
  </si>
  <si>
    <t>Батон</t>
  </si>
  <si>
    <t>завтрак:</t>
  </si>
  <si>
    <t>с 9.00 по 9.30</t>
  </si>
  <si>
    <t>220/10</t>
  </si>
  <si>
    <t>№173 Сб 2017 шк</t>
  </si>
  <si>
    <t>Какао с молоком сгущенным</t>
  </si>
  <si>
    <t>№382 Сб 2017 шк</t>
  </si>
  <si>
    <t>Батончик злаковый</t>
  </si>
  <si>
    <t>Итого</t>
  </si>
  <si>
    <t>Распределение калорийности между приемами пищи в течении дня %</t>
  </si>
  <si>
    <t>обед:</t>
  </si>
  <si>
    <t>Огурцы свежие порционно</t>
  </si>
  <si>
    <t>с 13.30 по 14.30</t>
  </si>
  <si>
    <t>100/50</t>
  </si>
  <si>
    <t>№243 Сб 2017 шк</t>
  </si>
  <si>
    <t>150/5</t>
  </si>
  <si>
    <t>№203 Сб 2017 шк</t>
  </si>
  <si>
    <t>Компот из яблок</t>
  </si>
  <si>
    <t>№342 Сб 2017 шк</t>
  </si>
  <si>
    <t>40/40</t>
  </si>
  <si>
    <t>полдник:</t>
  </si>
  <si>
    <t>Печенье</t>
  </si>
  <si>
    <t>с 16.00 по 16.30</t>
  </si>
  <si>
    <t>ужин:</t>
  </si>
  <si>
    <t>Помидоры свежие порционно</t>
  </si>
  <si>
    <t>с 19.00 по 20.00</t>
  </si>
  <si>
    <t>Плов из куриных грудок</t>
  </si>
  <si>
    <t>№291 Сб 2017 шк</t>
  </si>
  <si>
    <t>Чай с шиповником и сахаром</t>
  </si>
  <si>
    <t>200/15</t>
  </si>
  <si>
    <t>Хлеб пшеничный/Хлеб сельский</t>
  </si>
  <si>
    <t>50/50</t>
  </si>
  <si>
    <t xml:space="preserve"> второй ужин:</t>
  </si>
  <si>
    <t>с 21.00 по 21.30</t>
  </si>
  <si>
    <t>СБ 2017,№450</t>
  </si>
  <si>
    <t>ВСЕГО ЗА ПЕРВЫЙ ДЕНЬ:</t>
  </si>
  <si>
    <t>30/10</t>
  </si>
  <si>
    <t>Кофейный напиток на молоке</t>
  </si>
  <si>
    <t>№ 102 Сб 2017</t>
  </si>
  <si>
    <t>Минтай запеченный с сыром</t>
  </si>
  <si>
    <t>110/5</t>
  </si>
  <si>
    <t>№232 Сб 2017 шк</t>
  </si>
  <si>
    <t>Кисель из концентрата на плодовых или ягодных экстрактах</t>
  </si>
  <si>
    <t>90/40</t>
  </si>
  <si>
    <t xml:space="preserve">Каша полбяная рассыпчатая </t>
  </si>
  <si>
    <t>№171 Сб 2017 шк</t>
  </si>
  <si>
    <t>№376 Сб 2017</t>
  </si>
  <si>
    <t>второй ужин:</t>
  </si>
  <si>
    <t>ВСЕГО ЗА ВТОРОЙ ДЕНЬ:</t>
  </si>
  <si>
    <t>№173 СБ 2017 шк</t>
  </si>
  <si>
    <t>Чай с сахаром с лимоном</t>
  </si>
  <si>
    <t>200/15/7</t>
  </si>
  <si>
    <t>№377 СБ 2017 шк</t>
  </si>
  <si>
    <t>Рассольник ленинградский со сметаной</t>
  </si>
  <si>
    <t>250/10</t>
  </si>
  <si>
    <t>№96 Сб 2017 шк</t>
  </si>
  <si>
    <t>№302 Сб 2017 шк</t>
  </si>
  <si>
    <t>Компот из кураги</t>
  </si>
  <si>
    <t>№348 Сб 2017 шк</t>
  </si>
  <si>
    <t xml:space="preserve">Вафли </t>
  </si>
  <si>
    <t>90/50</t>
  </si>
  <si>
    <t>200/15/15</t>
  </si>
  <si>
    <t>ВСЕГО ЗА ТРЕТИЙ ДЕНЬ:</t>
  </si>
  <si>
    <t>Какао с молоком</t>
  </si>
  <si>
    <t>Борщ из свежей капусты с картофелем и сметаной</t>
  </si>
  <si>
    <t>№82 Сб 2017 шк</t>
  </si>
  <si>
    <t>Компот из апельсинов</t>
  </si>
  <si>
    <t>ВСЕГО ЗА ЧЕТВЕРТЫЙ ДЕНЬ:</t>
  </si>
  <si>
    <t>Запеканка из творога с повидлом</t>
  </si>
  <si>
    <t>170/25</t>
  </si>
  <si>
    <t>Суп картофельный с рыбой</t>
  </si>
  <si>
    <t>250/30</t>
  </si>
  <si>
    <t>№106 Сб 2017</t>
  </si>
  <si>
    <t>110/150</t>
  </si>
  <si>
    <t>Компот из сухофруктов</t>
  </si>
  <si>
    <t>№349 Сб 2017</t>
  </si>
  <si>
    <t>220/5</t>
  </si>
  <si>
    <t>Компот из урюка</t>
  </si>
  <si>
    <t>ВСЕГО ЗА ПЯТЫЙ ДЕНЬ:</t>
  </si>
  <si>
    <t>№181 Сб 2017 шк</t>
  </si>
  <si>
    <t>Чай с молоком и сахаром</t>
  </si>
  <si>
    <t>150/50/15</t>
  </si>
  <si>
    <t>№378 Сб 2017 шк</t>
  </si>
  <si>
    <t>Суп из овощей</t>
  </si>
  <si>
    <t>№99 Сб 2017 шк</t>
  </si>
  <si>
    <t>Гуляш из говядины</t>
  </si>
  <si>
    <t>№260 Сб 2017 шк</t>
  </si>
  <si>
    <t>ВСЕГО ЗА ШЕСТОЙ ДЕНЬ:</t>
  </si>
  <si>
    <t>Суп - лапша домашняя с куриными фрикадельками</t>
  </si>
  <si>
    <t>Капуста тушеная</t>
  </si>
  <si>
    <t>№139 Сб 2017 шк</t>
  </si>
  <si>
    <t>Апельсины  свежие</t>
  </si>
  <si>
    <t>Минтай в томате с овощами</t>
  </si>
  <si>
    <t>110/50</t>
  </si>
  <si>
    <t>№229 СБ 2017 шк</t>
  </si>
  <si>
    <t>ВСЕГО ЗА СЕДЬМОЙ ДЕНЬ:</t>
  </si>
  <si>
    <t>Всего за 7 дней:</t>
  </si>
  <si>
    <t>Итальянский суп с сосисками</t>
  </si>
  <si>
    <t>240/15</t>
  </si>
  <si>
    <t>Рыба в омлете</t>
  </si>
  <si>
    <t>110/40</t>
  </si>
  <si>
    <t>Чай с сахаром с курагой</t>
  </si>
  <si>
    <t>№376 Сб 2017 шк</t>
  </si>
  <si>
    <t>ВСЕГО ЗА ВОСЬМОЙ ДЕНЬ:</t>
  </si>
  <si>
    <t>№223 Сб 2017 шк</t>
  </si>
  <si>
    <t>ВСЕГО ЗА ДЕВЯТЫЙ ДЕНЬ:</t>
  </si>
  <si>
    <t>Суп картофельный с клецками</t>
  </si>
  <si>
    <t>ВСЕГО ЗА ДЕСЯТЫЙ ДЕНЬ:</t>
  </si>
  <si>
    <t>День 11</t>
  </si>
  <si>
    <t>Яйцо вареное</t>
  </si>
  <si>
    <t>№284 Сб 2017 шк</t>
  </si>
  <si>
    <t>ВСЕГО ЗА 11 ДЕНЬ:</t>
  </si>
  <si>
    <t>День 12</t>
  </si>
  <si>
    <t>№174 Сб 2017 шк</t>
  </si>
  <si>
    <t>250/15</t>
  </si>
  <si>
    <t>№102 Сб 2017 шк</t>
  </si>
  <si>
    <t>№244 Сб 2017 шк</t>
  </si>
  <si>
    <t>ВСЕГО ЗА 12 ДЕНЬ:</t>
  </si>
  <si>
    <t>День 13</t>
  </si>
  <si>
    <t>Омлет натуральный</t>
  </si>
  <si>
    <t>№210 Сб 2017 шк</t>
  </si>
  <si>
    <t>№227 Сб 2017 шк</t>
  </si>
  <si>
    <t>Картофельное пюре</t>
  </si>
  <si>
    <t>Чай с сахаром</t>
  </si>
  <si>
    <t>ВСЕГО ЗА 13 ДЕНЬ:</t>
  </si>
  <si>
    <t>День 14</t>
  </si>
  <si>
    <t>Каша гречневая рассыпчатая</t>
  </si>
  <si>
    <t>Чай с сахаром с урюком</t>
  </si>
  <si>
    <t>ВСЕГО ЗА 14  ДЕНЬ:</t>
  </si>
  <si>
    <t>Всего за 14  дней:</t>
  </si>
  <si>
    <t>200/5</t>
  </si>
  <si>
    <t>130/5</t>
  </si>
  <si>
    <t>350/10</t>
  </si>
  <si>
    <t>250/5</t>
  </si>
  <si>
    <t>130/50</t>
  </si>
  <si>
    <t>130/40</t>
  </si>
  <si>
    <t>Каша пшенная молочная с маслом сливочным</t>
  </si>
  <si>
    <t>Макароны отварные с маслом сливочным</t>
  </si>
  <si>
    <t>Каша овсяная "Геркулес" молочная с маслом сливочным</t>
  </si>
  <si>
    <t>Каша пшеничная молочная с маслом сливочным</t>
  </si>
  <si>
    <t>Каша гречневая рассыпчатая с маслом сливочным</t>
  </si>
  <si>
    <t>Гороховое пюре с маслом сливочным</t>
  </si>
  <si>
    <t>Каша манная молочная с маслом сливочным</t>
  </si>
  <si>
    <t>30/250</t>
  </si>
  <si>
    <t xml:space="preserve">Каша гречневая рассыпчатая </t>
  </si>
  <si>
    <t>№376 СБ 2017,шк</t>
  </si>
  <si>
    <t>№3 СБ 2017,шк</t>
  </si>
  <si>
    <t>№1,СБ 2017 шк</t>
  </si>
  <si>
    <t xml:space="preserve">№1 Сб 2017,шк </t>
  </si>
  <si>
    <t>№71,СБ 2017,шк</t>
  </si>
  <si>
    <t>№1 СБ 2017,шк</t>
  </si>
  <si>
    <t>№379 СБ 2017,шк</t>
  </si>
  <si>
    <t>№ 3 СБ 2017 шк</t>
  </si>
  <si>
    <t>№1,СБ 2017,шк</t>
  </si>
  <si>
    <t>№3,СБ 2017,шк</t>
  </si>
  <si>
    <t>Бутерброд с маслом сливочным</t>
  </si>
  <si>
    <t>Бутерброд с маслом сливочным,с сыром</t>
  </si>
  <si>
    <t>Минтай припущенный с маслом сливочным</t>
  </si>
  <si>
    <t>30/350</t>
  </si>
  <si>
    <t>Чай с яблоком,с сахаром</t>
  </si>
  <si>
    <t>Гуляш из куриных грудок</t>
  </si>
  <si>
    <t>Щи со св. капустой, картофелем  с мясными фрикадельками и сметаной</t>
  </si>
  <si>
    <t>Суп картофельный с горохом, с куриной фрикаделькой</t>
  </si>
  <si>
    <t>Рагу из птицы с овощами</t>
  </si>
  <si>
    <t>Сосиски говяжьи отварные</t>
  </si>
  <si>
    <t>250/15/10</t>
  </si>
  <si>
    <t>350/15/10</t>
  </si>
  <si>
    <t>350/15</t>
  </si>
  <si>
    <t>150/25</t>
  </si>
  <si>
    <t>Сыр порционно</t>
  </si>
  <si>
    <t>№ 15, СБ 2017 шк</t>
  </si>
  <si>
    <t>Корж молочный</t>
  </si>
  <si>
    <t>Мясо по-татарски</t>
  </si>
  <si>
    <t>Голубцы ленивые с маслом сливочным на полив</t>
  </si>
  <si>
    <t>ВСЕГО ЗА 7  ДНЕЙ 2 недели:</t>
  </si>
  <si>
    <t>День 1</t>
  </si>
  <si>
    <t>День 2</t>
  </si>
  <si>
    <t>День 3</t>
  </si>
  <si>
    <t>День 4</t>
  </si>
  <si>
    <t>День 5</t>
  </si>
  <si>
    <t>День 6</t>
  </si>
  <si>
    <t>День 7</t>
  </si>
  <si>
    <t>День 8</t>
  </si>
  <si>
    <t>День 9</t>
  </si>
  <si>
    <t>День 10</t>
  </si>
  <si>
    <t>Фрикадельки куриные для супа:</t>
  </si>
  <si>
    <t>Катык 2,5%</t>
  </si>
  <si>
    <t>Ряженка 2,5%</t>
  </si>
  <si>
    <t>Меню - ракладка для детских оздоровительных лагерей (дети 7 - 10 лет) Неделя первая</t>
  </si>
  <si>
    <t>№ Рецептуры (сборник рецептуры блюд и кулинарных изделий для предприятий общественного питания 2017 г.)</t>
  </si>
  <si>
    <t>В среднем на 1 чел. в день</t>
  </si>
  <si>
    <t>Меню - ракладка для детских оздоровительных лагерей (дети 7 - 10 лет) Неделя вторая</t>
  </si>
  <si>
    <t>Запеканка из творога с молоком сгущенным</t>
  </si>
  <si>
    <t>Каша кукурузная молочная с маслом сливочным</t>
  </si>
  <si>
    <t>Блины с абрикосовой начинкой с маслом сливочным</t>
  </si>
  <si>
    <t>Компот из замороженных ягод (черная смородина)</t>
  </si>
  <si>
    <t>Яблоко свежее</t>
  </si>
  <si>
    <t>Бефстроганов из говядины</t>
  </si>
  <si>
    <t>Чай с повидлом</t>
  </si>
  <si>
    <t>200/20</t>
  </si>
  <si>
    <t>Плов из отварной говядины с перловой крупой</t>
  </si>
  <si>
    <t>Каша пшенная вязкая</t>
  </si>
  <si>
    <t>Маффин шоколадный</t>
  </si>
  <si>
    <t>Молоко кипяченое</t>
  </si>
  <si>
    <t>Маффин ванильный</t>
  </si>
  <si>
    <t>№456 Сб 2017</t>
  </si>
  <si>
    <t>№386 Сб 2017</t>
  </si>
  <si>
    <t>№389 Сб 2017</t>
  </si>
  <si>
    <t xml:space="preserve"> табл 6 стр 136 Дели + 2012</t>
  </si>
  <si>
    <t>таб 9 стр 184 Дели + 2012</t>
  </si>
  <si>
    <t>табл 6 стр 134,144 Дели + 2012</t>
  </si>
  <si>
    <t>№ 376 Сб 2017 шк</t>
  </si>
  <si>
    <t>№312 Сб 2017 шк</t>
  </si>
  <si>
    <t>Рис отварной рассыпчатый</t>
  </si>
  <si>
    <t>ТТК 656 акт проработки от 28.04.2020</t>
  </si>
  <si>
    <t>№199 Сб 2017 шк</t>
  </si>
  <si>
    <t>№385 Сб 2017 шк</t>
  </si>
  <si>
    <t>№145 Сб 2017 шк</t>
  </si>
  <si>
    <t>ТТК 658 Акт проработки от 28.04.2020</t>
  </si>
  <si>
    <t>Нектар плодовый</t>
  </si>
  <si>
    <t>Йогурт питьевой 2,5%</t>
  </si>
  <si>
    <t>100/40</t>
  </si>
  <si>
    <t>130/330</t>
  </si>
  <si>
    <t>90/310</t>
  </si>
  <si>
    <t>№383 Сб 2017 шк</t>
  </si>
  <si>
    <t>стр 134 табл 6 Дели +,2012</t>
  </si>
  <si>
    <t>№88,105 Сб 2017 шк</t>
  </si>
  <si>
    <t xml:space="preserve">Йогурт питьевой </t>
  </si>
  <si>
    <t xml:space="preserve">Картофель и овощи тушеные в соусе </t>
  </si>
  <si>
    <t>№142 Сб 2017 шк</t>
  </si>
  <si>
    <t>№245, СБ шк 2017</t>
  </si>
  <si>
    <t xml:space="preserve"> табл 10 стр 202 Дели + 2012</t>
  </si>
  <si>
    <t>табл 9 стр 184 Дели + 2012</t>
  </si>
  <si>
    <t>Овощи на пару</t>
  </si>
  <si>
    <t>№386 Сб 2017 шк</t>
  </si>
  <si>
    <t>ТТК 685,акт проработки от 30.04.2020</t>
  </si>
  <si>
    <t>Гороховое пюре</t>
  </si>
  <si>
    <t>№420 СБ 2017 шк</t>
  </si>
  <si>
    <t>№289, Сб 2017 шк</t>
  </si>
  <si>
    <t>№346, Сб 2017 шк</t>
  </si>
  <si>
    <t>Хинкали из говядины</t>
  </si>
  <si>
    <t>ТТК 652 Акт проработки от 27.04.20</t>
  </si>
  <si>
    <t>Тефтели из говядины (2 вариант) в соусе сметанно-томатном</t>
  </si>
  <si>
    <t>№279,331 Сб 2017шк</t>
  </si>
  <si>
    <t>Котлета куриная "Здоровье"</t>
  </si>
  <si>
    <t>ТТК 294 по акту проработки от 25.12.2018</t>
  </si>
  <si>
    <t>сборник татарской нац кухни,Казань 1997,стр 87</t>
  </si>
  <si>
    <t>110/330</t>
  </si>
  <si>
    <t>№113 Сб 2017 шк</t>
  </si>
  <si>
    <t>Куриная грудка тушеная в соусе с овощами</t>
  </si>
  <si>
    <t>№292,330 Сб 2017 шк</t>
  </si>
  <si>
    <t>ТТК 125 Акт проработки от 15.12.2018</t>
  </si>
  <si>
    <t>ТТК 325 от 16.02.2019</t>
  </si>
  <si>
    <t>№315 Сб 2016 дошк</t>
  </si>
  <si>
    <t>Биточки "Солнышко"</t>
  </si>
  <si>
    <t>ТТК 130 акт проработки 25.12.2018</t>
  </si>
  <si>
    <t>Курица тушеная с овощами по-татарски</t>
  </si>
  <si>
    <t>Картофель тушеный с луком</t>
  </si>
  <si>
    <t>№303, СБ шк 2017</t>
  </si>
  <si>
    <t>№108 Сб 2017 шк</t>
  </si>
  <si>
    <t>Сб № 209 2017,шк</t>
  </si>
  <si>
    <t>Сб №209  2017,шк</t>
  </si>
  <si>
    <t>310/10</t>
  </si>
  <si>
    <t>Рис отварной с мексиканской смесью,с маслом сливочным</t>
  </si>
  <si>
    <t>№180 СБ 2016,дошк</t>
  </si>
  <si>
    <t>Запеканка картофельная с говядиной с маслом сливочным</t>
  </si>
  <si>
    <t>Суп картофельный с горохом на мясном бульоне  с гренками</t>
  </si>
  <si>
    <t xml:space="preserve">Куриная грудка запеченная </t>
  </si>
  <si>
    <t xml:space="preserve"> №71 Сб 2017,шк</t>
  </si>
  <si>
    <t xml:space="preserve"> №293 Сб 2017,шк</t>
  </si>
  <si>
    <t>ТТК 350 акт проработки от 25.12.2019</t>
  </si>
  <si>
    <t>Суп из овощей с мясными фрикадельками</t>
  </si>
  <si>
    <t>№99,105 Сб 2017 шк</t>
  </si>
  <si>
    <t>Котлеты "Сурские"(рыбно-капустные)</t>
  </si>
  <si>
    <t>ТТК 2.63 сб нац.блюд ,Москва Гамма Пресс 2002</t>
  </si>
  <si>
    <t>№417,СБ рецептур 1996</t>
  </si>
  <si>
    <t>Суп из овощей на мясном бульоне</t>
  </si>
  <si>
    <t>Биточки "Солнышко" с маслом сливочным</t>
  </si>
  <si>
    <t>Бефстроганов из отварной говядины</t>
  </si>
  <si>
    <t xml:space="preserve">Суп из овощей </t>
  </si>
  <si>
    <t>Бефстроганов из отварной говядины говядины</t>
  </si>
  <si>
    <t>Меню - ракладка для детских оздоровительных лагерей (дети 11 - 18 лет) Неделя первая</t>
  </si>
  <si>
    <t>130/350</t>
  </si>
  <si>
    <t>180/25</t>
  </si>
  <si>
    <t>130/10</t>
  </si>
  <si>
    <t>350/30</t>
  </si>
  <si>
    <t>300/15</t>
  </si>
  <si>
    <t xml:space="preserve">Биточки "Солнышко" </t>
  </si>
  <si>
    <t>100/320</t>
  </si>
  <si>
    <t>Котлеты по-хлыновски (мясо-картофельные)</t>
  </si>
  <si>
    <t>Пирожок с повидлом</t>
  </si>
  <si>
    <t>Кекс</t>
  </si>
  <si>
    <t>Пицца открытая с копченостями</t>
  </si>
  <si>
    <t xml:space="preserve">Пирожок с повидлом </t>
  </si>
  <si>
    <t>Са,мг</t>
  </si>
  <si>
    <t>Р,мг</t>
  </si>
  <si>
    <t>Mg,мг</t>
  </si>
  <si>
    <t>Fe,мг</t>
  </si>
  <si>
    <t>1-ая неделя</t>
  </si>
  <si>
    <t>1 день</t>
  </si>
  <si>
    <t>Помидоры свежие</t>
  </si>
  <si>
    <t>Котлеты (биточки,шницели рубленные из говядины)</t>
  </si>
  <si>
    <t xml:space="preserve">                                                                                   итого:</t>
  </si>
  <si>
    <t>2 день</t>
  </si>
  <si>
    <t>50/150</t>
  </si>
  <si>
    <t>хлеб белый 1 сорт</t>
  </si>
  <si>
    <t>3 день</t>
  </si>
  <si>
    <t>Хлеб сельский 1 сорт</t>
  </si>
  <si>
    <t>Хлеб белый 1 сорт</t>
  </si>
  <si>
    <t>Салат из моркови</t>
  </si>
  <si>
    <t>Котлеты рыбные</t>
  </si>
  <si>
    <t>Пюре картофельное</t>
  </si>
  <si>
    <t>4 день</t>
  </si>
  <si>
    <t>5 день</t>
  </si>
  <si>
    <t>Фрукты(яблоки)</t>
  </si>
  <si>
    <t>Помидоры свежие(порциями)</t>
  </si>
  <si>
    <t>Котлеты рубленные из птицы</t>
  </si>
  <si>
    <t>Рис отварной</t>
  </si>
  <si>
    <t>Чай с сахароми лимоним</t>
  </si>
  <si>
    <t>6 день</t>
  </si>
  <si>
    <t>Фрукты (мандарин)</t>
  </si>
  <si>
    <t>Салат из свежих огурцов с маслом</t>
  </si>
  <si>
    <t xml:space="preserve">                                                                                   Итого:</t>
  </si>
  <si>
    <t>71/2015,дели</t>
  </si>
  <si>
    <t>ттк</t>
  </si>
  <si>
    <t>508/2004,сб шк</t>
  </si>
  <si>
    <t>693/2004,сб шк</t>
  </si>
  <si>
    <t>338/2015 дели</t>
  </si>
  <si>
    <t>71/2015 дели</t>
  </si>
  <si>
    <t>ттк,2019</t>
  </si>
  <si>
    <t>692/2004</t>
  </si>
  <si>
    <t>43/2004 сб шк</t>
  </si>
  <si>
    <t>437/2004 сбшк</t>
  </si>
  <si>
    <t>332/сб шк</t>
  </si>
  <si>
    <t>685/2004сбшк</t>
  </si>
  <si>
    <t>234/2015 дели</t>
  </si>
  <si>
    <t>520/сб шк</t>
  </si>
  <si>
    <t>693/2004 сб шк</t>
  </si>
  <si>
    <t>511/2004 сб шк</t>
  </si>
  <si>
    <t>686/2004 сб шк</t>
  </si>
  <si>
    <t>20/2015 дели</t>
  </si>
  <si>
    <t>685/2004 сб шк</t>
  </si>
  <si>
    <t>2 неделя</t>
  </si>
  <si>
    <t>Фрукты(апельсин)</t>
  </si>
  <si>
    <t>Огурцы свежие(порциями)</t>
  </si>
  <si>
    <t>Говядина тушеная</t>
  </si>
  <si>
    <t>60/30</t>
  </si>
  <si>
    <t xml:space="preserve">                                                                                 итого:</t>
  </si>
  <si>
    <t>338/2015дели</t>
  </si>
  <si>
    <t>433/204 сб шк</t>
  </si>
  <si>
    <t>508/2004 сб шк</t>
  </si>
  <si>
    <t xml:space="preserve">                                                                                    итого:</t>
  </si>
  <si>
    <t>71/2015дели</t>
  </si>
  <si>
    <t>291/2015 дели</t>
  </si>
  <si>
    <t>Салат из белокочанной капусты</t>
  </si>
  <si>
    <t>234/2015дели</t>
  </si>
  <si>
    <t>312/2015дели</t>
  </si>
  <si>
    <t>Птица запеченая</t>
  </si>
  <si>
    <t>Кофейный напиток с молоком</t>
  </si>
  <si>
    <t>ттк/2012</t>
  </si>
  <si>
    <t>ттк/2019</t>
  </si>
  <si>
    <t>202/2015дели</t>
  </si>
  <si>
    <t>Чай с сахаром и лимоном</t>
  </si>
  <si>
    <t>180/5</t>
  </si>
  <si>
    <t>таб 24/1996сб</t>
  </si>
  <si>
    <t>478/2004сб шк</t>
  </si>
  <si>
    <t>686/2204 сб шк</t>
  </si>
  <si>
    <t>20/2015</t>
  </si>
  <si>
    <t>243/2015дели</t>
  </si>
  <si>
    <t>Примерное двухнедельное меню для обучающихся в общеобразовательных организациях с 1-4 классы (Горячий завтрак)</t>
  </si>
  <si>
    <t>Номер рецептуры</t>
  </si>
  <si>
    <t>Каша гречневая рассыпчатая с маслом</t>
  </si>
  <si>
    <t xml:space="preserve">Какао с молоком </t>
  </si>
  <si>
    <t>Жаркое из птицы</t>
  </si>
  <si>
    <t>Макароны отварные</t>
  </si>
  <si>
    <t>Сосиски отварные</t>
  </si>
  <si>
    <t>Плов с курицей</t>
  </si>
  <si>
    <t xml:space="preserve">Хлеб сельский 1 сорт </t>
  </si>
  <si>
    <t>Свекла отварная(дольками)с маслом</t>
  </si>
  <si>
    <t>Запеканка картофельная с мясом и маслом</t>
  </si>
  <si>
    <t xml:space="preserve">Наименование блюда </t>
  </si>
  <si>
    <t>Белки,г</t>
  </si>
  <si>
    <t>Жиры,г</t>
  </si>
  <si>
    <t>Углеводы,г</t>
  </si>
  <si>
    <t>Калорийность,ккал</t>
  </si>
  <si>
    <t>Витамин В1,мг</t>
  </si>
  <si>
    <t>Витамин С,мг</t>
  </si>
  <si>
    <t>Витамин А,мг</t>
  </si>
  <si>
    <t>Витамин Е,мг</t>
  </si>
  <si>
    <t>Выход,г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</si>
</sst>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  <numFmt numFmtId="166" formatCode="0.0"/>
    <numFmt numFmtId="167" formatCode="#,##0.000_ ;[Red]\-#,##0.000\ "/>
    <numFmt numFmtId="168" formatCode="_-* #,##0.000_р_._-;\-* #,##0.000_р_._-;_-* &quot;-&quot;??_р_._-;_-@_-"/>
    <numFmt numFmtId="169" formatCode="0.000"/>
  </numFmts>
  <fonts count="14" x14ac:knownFonts="1">
    <font>
      <sz val="10"/>
      <color theme="1"/>
      <name val="Calibri"/>
      <scheme val="minor"/>
    </font>
    <font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16"/>
      <color rgb="FF1C1C1C"/>
      <name val="Arial"/>
      <family val="2"/>
      <charset val="204"/>
    </font>
    <font>
      <b/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2BD0D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rgb="FF2BD0D2"/>
      </patternFill>
    </fill>
  </fills>
  <borders count="2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2">
    <xf numFmtId="0" fontId="0" fillId="0" borderId="0">
      <alignment vertical="top"/>
    </xf>
    <xf numFmtId="164" fontId="8" fillId="0" borderId="0"/>
  </cellStyleXfs>
  <cellXfs count="312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165" fontId="3" fillId="0" borderId="1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166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indent="15"/>
    </xf>
    <xf numFmtId="0" fontId="3" fillId="2" borderId="1" xfId="0" applyFont="1" applyFill="1" applyBorder="1" applyAlignment="1">
      <alignment horizontal="left" vertical="top"/>
    </xf>
    <xf numFmtId="10" fontId="3" fillId="0" borderId="2" xfId="0" applyNumberFormat="1" applyFont="1" applyBorder="1" applyAlignment="1">
      <alignment horizontal="center" vertical="top"/>
    </xf>
    <xf numFmtId="10" fontId="3" fillId="0" borderId="6" xfId="0" applyNumberFormat="1" applyFont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horizontal="left" indent="15"/>
    </xf>
    <xf numFmtId="0" fontId="3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165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indent="15"/>
    </xf>
    <xf numFmtId="0" fontId="3" fillId="0" borderId="7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top"/>
    </xf>
    <xf numFmtId="165" fontId="3" fillId="2" borderId="7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0" fontId="0" fillId="3" borderId="0" xfId="0" applyFill="1" applyAlignment="1">
      <alignment vertical="top"/>
    </xf>
    <xf numFmtId="0" fontId="1" fillId="3" borderId="1" xfId="0" applyFont="1" applyFill="1" applyBorder="1" applyAlignment="1">
      <alignment horizontal="left" vertical="top" indent="15"/>
    </xf>
    <xf numFmtId="0" fontId="3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top"/>
    </xf>
    <xf numFmtId="0" fontId="1" fillId="3" borderId="0" xfId="0" applyFont="1" applyFill="1" applyAlignment="1">
      <alignment vertical="top"/>
    </xf>
    <xf numFmtId="10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indent="15"/>
    </xf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/>
    </xf>
    <xf numFmtId="0" fontId="3" fillId="3" borderId="7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indent="15"/>
    </xf>
    <xf numFmtId="10" fontId="3" fillId="3" borderId="1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top"/>
    </xf>
    <xf numFmtId="10" fontId="3" fillId="3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/>
    </xf>
    <xf numFmtId="0" fontId="9" fillId="4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/>
    </xf>
    <xf numFmtId="0" fontId="9" fillId="0" borderId="5" xfId="0" applyFont="1" applyBorder="1" applyAlignment="1">
      <alignment horizontal="center" vertical="top"/>
    </xf>
    <xf numFmtId="0" fontId="9" fillId="4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3" borderId="1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/>
    </xf>
    <xf numFmtId="0" fontId="10" fillId="3" borderId="0" xfId="0" applyFont="1" applyFill="1" applyAlignment="1">
      <alignment vertical="top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top"/>
    </xf>
    <xf numFmtId="0" fontId="9" fillId="3" borderId="6" xfId="0" applyFont="1" applyFill="1" applyBorder="1" applyAlignment="1">
      <alignment horizontal="left" vertical="top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0" fillId="0" borderId="0" xfId="0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1" fillId="0" borderId="9" xfId="0" applyFont="1" applyBorder="1" applyAlignment="1">
      <alignment vertical="top"/>
    </xf>
    <xf numFmtId="2" fontId="3" fillId="3" borderId="1" xfId="0" applyNumberFormat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 vertical="top"/>
    </xf>
    <xf numFmtId="0" fontId="1" fillId="3" borderId="2" xfId="0" applyFont="1" applyFill="1" applyBorder="1" applyAlignment="1">
      <alignment vertical="top"/>
    </xf>
    <xf numFmtId="0" fontId="1" fillId="3" borderId="9" xfId="0" applyFont="1" applyFill="1" applyBorder="1" applyAlignment="1">
      <alignment vertical="top"/>
    </xf>
    <xf numFmtId="0" fontId="3" fillId="0" borderId="1" xfId="0" applyFont="1" applyBorder="1" applyAlignment="1">
      <alignment horizontal="left" vertical="center"/>
    </xf>
    <xf numFmtId="10" fontId="3" fillId="6" borderId="1" xfId="0" applyNumberFormat="1" applyFont="1" applyFill="1" applyBorder="1" applyAlignment="1">
      <alignment horizontal="center" vertical="top"/>
    </xf>
    <xf numFmtId="0" fontId="9" fillId="7" borderId="1" xfId="0" applyFont="1" applyFill="1" applyBorder="1" applyAlignment="1">
      <alignment vertical="top"/>
    </xf>
    <xf numFmtId="10" fontId="3" fillId="5" borderId="1" xfId="0" applyNumberFormat="1" applyFont="1" applyFill="1" applyBorder="1" applyAlignment="1">
      <alignment horizontal="center" vertical="top"/>
    </xf>
    <xf numFmtId="0" fontId="9" fillId="6" borderId="1" xfId="0" applyFont="1" applyFill="1" applyBorder="1" applyAlignment="1">
      <alignment horizontal="left" vertical="top"/>
    </xf>
    <xf numFmtId="0" fontId="3" fillId="6" borderId="1" xfId="0" applyFont="1" applyFill="1" applyBorder="1" applyAlignment="1">
      <alignment horizontal="center" vertical="center"/>
    </xf>
    <xf numFmtId="43" fontId="3" fillId="6" borderId="1" xfId="0" applyNumberFormat="1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top"/>
    </xf>
    <xf numFmtId="2" fontId="3" fillId="6" borderId="1" xfId="0" applyNumberFormat="1" applyFont="1" applyFill="1" applyBorder="1" applyAlignment="1">
      <alignment horizontal="center" vertical="top"/>
    </xf>
    <xf numFmtId="10" fontId="3" fillId="6" borderId="6" xfId="0" applyNumberFormat="1" applyFont="1" applyFill="1" applyBorder="1" applyAlignment="1">
      <alignment horizontal="center" vertical="top"/>
    </xf>
    <xf numFmtId="0" fontId="9" fillId="6" borderId="6" xfId="0" applyFont="1" applyFill="1" applyBorder="1" applyAlignment="1">
      <alignment horizontal="left" vertical="top"/>
    </xf>
    <xf numFmtId="0" fontId="9" fillId="5" borderId="6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center" vertical="top"/>
    </xf>
    <xf numFmtId="2" fontId="3" fillId="5" borderId="1" xfId="0" applyNumberFormat="1" applyFont="1" applyFill="1" applyBorder="1" applyAlignment="1">
      <alignment horizontal="center" vertical="top"/>
    </xf>
    <xf numFmtId="0" fontId="9" fillId="8" borderId="4" xfId="0" applyFont="1" applyFill="1" applyBorder="1" applyAlignment="1">
      <alignment vertical="top"/>
    </xf>
    <xf numFmtId="2" fontId="1" fillId="6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/>
    </xf>
    <xf numFmtId="0" fontId="9" fillId="6" borderId="9" xfId="0" applyFont="1" applyFill="1" applyBorder="1" applyAlignment="1">
      <alignment vertical="top"/>
    </xf>
    <xf numFmtId="0" fontId="1" fillId="3" borderId="3" xfId="0" applyFont="1" applyFill="1" applyBorder="1" applyAlignment="1">
      <alignment horizontal="center" vertical="center"/>
    </xf>
    <xf numFmtId="0" fontId="0" fillId="3" borderId="9" xfId="0" applyFill="1" applyBorder="1" applyAlignment="1">
      <alignment vertical="top"/>
    </xf>
    <xf numFmtId="0" fontId="1" fillId="3" borderId="12" xfId="0" applyFont="1" applyFill="1" applyBorder="1" applyAlignment="1">
      <alignment vertical="top"/>
    </xf>
    <xf numFmtId="0" fontId="9" fillId="3" borderId="6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9" fillId="6" borderId="1" xfId="0" applyFont="1" applyFill="1" applyBorder="1" applyAlignment="1">
      <alignment horizontal="center" vertical="top"/>
    </xf>
    <xf numFmtId="10" fontId="3" fillId="8" borderId="2" xfId="0" applyNumberFormat="1" applyFont="1" applyFill="1" applyBorder="1" applyAlignment="1">
      <alignment horizontal="center" vertical="top"/>
    </xf>
    <xf numFmtId="2" fontId="3" fillId="8" borderId="2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43" fontId="3" fillId="6" borderId="1" xfId="0" applyNumberFormat="1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1" fontId="3" fillId="6" borderId="9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center"/>
    </xf>
    <xf numFmtId="43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43" fontId="3" fillId="7" borderId="1" xfId="0" applyNumberFormat="1" applyFont="1" applyFill="1" applyBorder="1" applyAlignment="1">
      <alignment horizontal="center" vertical="center"/>
    </xf>
    <xf numFmtId="43" fontId="1" fillId="0" borderId="0" xfId="0" applyNumberFormat="1" applyFont="1" applyAlignment="1">
      <alignment vertical="top"/>
    </xf>
    <xf numFmtId="0" fontId="4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6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top"/>
    </xf>
    <xf numFmtId="10" fontId="3" fillId="3" borderId="4" xfId="0" applyNumberFormat="1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65" fontId="3" fillId="3" borderId="6" xfId="0" applyNumberFormat="1" applyFont="1" applyFill="1" applyBorder="1" applyAlignment="1">
      <alignment horizontal="center" vertical="top"/>
    </xf>
    <xf numFmtId="43" fontId="3" fillId="3" borderId="1" xfId="0" applyNumberFormat="1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10" fontId="4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top"/>
    </xf>
    <xf numFmtId="0" fontId="9" fillId="3" borderId="0" xfId="0" applyFont="1" applyFill="1" applyAlignment="1">
      <alignment vertical="top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top"/>
    </xf>
    <xf numFmtId="0" fontId="3" fillId="3" borderId="9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top"/>
    </xf>
    <xf numFmtId="10" fontId="3" fillId="3" borderId="2" xfId="0" applyNumberFormat="1" applyFont="1" applyFill="1" applyBorder="1" applyAlignment="1">
      <alignment horizontal="center" vertical="top"/>
    </xf>
    <xf numFmtId="0" fontId="9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/>
    </xf>
    <xf numFmtId="0" fontId="9" fillId="9" borderId="1" xfId="0" applyFont="1" applyFill="1" applyBorder="1" applyAlignment="1">
      <alignment vertical="top"/>
    </xf>
    <xf numFmtId="2" fontId="3" fillId="9" borderId="1" xfId="0" applyNumberFormat="1" applyFont="1" applyFill="1" applyBorder="1" applyAlignment="1">
      <alignment horizontal="center" vertical="center"/>
    </xf>
    <xf numFmtId="43" fontId="3" fillId="9" borderId="1" xfId="0" applyNumberFormat="1" applyFont="1" applyFill="1" applyBorder="1" applyAlignment="1">
      <alignment horizontal="center" vertical="center"/>
    </xf>
    <xf numFmtId="43" fontId="1" fillId="3" borderId="0" xfId="0" applyNumberFormat="1" applyFont="1" applyFill="1" applyAlignment="1">
      <alignment vertical="top"/>
    </xf>
    <xf numFmtId="0" fontId="3" fillId="3" borderId="0" xfId="0" applyFont="1" applyFill="1" applyAlignment="1">
      <alignment horizontal="center" vertical="top"/>
    </xf>
    <xf numFmtId="0" fontId="9" fillId="3" borderId="4" xfId="0" applyFont="1" applyFill="1" applyBorder="1" applyAlignment="1">
      <alignment vertical="top"/>
    </xf>
    <xf numFmtId="1" fontId="3" fillId="3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top"/>
    </xf>
    <xf numFmtId="1" fontId="3" fillId="3" borderId="9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left" vertical="top"/>
    </xf>
    <xf numFmtId="0" fontId="9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top"/>
    </xf>
    <xf numFmtId="164" fontId="3" fillId="3" borderId="9" xfId="1" applyNumberFormat="1" applyFont="1" applyFill="1" applyBorder="1" applyAlignment="1">
      <alignment horizontal="center" vertical="center"/>
    </xf>
    <xf numFmtId="164" fontId="3" fillId="3" borderId="9" xfId="1" applyNumberFormat="1" applyFont="1" applyFill="1" applyBorder="1" applyAlignment="1">
      <alignment vertical="center"/>
    </xf>
    <xf numFmtId="0" fontId="13" fillId="0" borderId="9" xfId="0" applyFont="1" applyBorder="1" applyAlignment="1">
      <alignment vertical="top"/>
    </xf>
    <xf numFmtId="0" fontId="13" fillId="0" borderId="9" xfId="0" applyFont="1" applyBorder="1" applyAlignment="1">
      <alignment horizontal="center" vertical="top"/>
    </xf>
    <xf numFmtId="0" fontId="3" fillId="3" borderId="1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left" vertical="top"/>
    </xf>
    <xf numFmtId="0" fontId="9" fillId="3" borderId="0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top"/>
    </xf>
    <xf numFmtId="164" fontId="3" fillId="3" borderId="2" xfId="0" applyNumberFormat="1" applyFont="1" applyFill="1" applyBorder="1" applyAlignment="1">
      <alignment horizontal="center" vertical="top"/>
    </xf>
    <xf numFmtId="167" fontId="3" fillId="3" borderId="2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168" fontId="13" fillId="0" borderId="9" xfId="1" applyNumberFormat="1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top"/>
    </xf>
    <xf numFmtId="0" fontId="13" fillId="3" borderId="9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/>
    </xf>
    <xf numFmtId="0" fontId="9" fillId="3" borderId="3" xfId="0" applyFont="1" applyFill="1" applyBorder="1" applyAlignment="1">
      <alignment horizontal="left" vertical="top"/>
    </xf>
    <xf numFmtId="0" fontId="9" fillId="3" borderId="3" xfId="0" applyFont="1" applyFill="1" applyBorder="1" applyAlignment="1">
      <alignment vertical="top"/>
    </xf>
    <xf numFmtId="0" fontId="9" fillId="3" borderId="3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164" fontId="13" fillId="0" borderId="9" xfId="1" applyFont="1" applyBorder="1" applyAlignment="1">
      <alignment horizontal="center" vertical="center"/>
    </xf>
    <xf numFmtId="169" fontId="3" fillId="3" borderId="9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vertical="top"/>
    </xf>
    <xf numFmtId="10" fontId="3" fillId="3" borderId="19" xfId="0" applyNumberFormat="1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top" wrapText="1"/>
    </xf>
    <xf numFmtId="164" fontId="13" fillId="0" borderId="9" xfId="1" applyFont="1" applyBorder="1" applyAlignment="1">
      <alignment horizontal="center"/>
    </xf>
    <xf numFmtId="166" fontId="3" fillId="3" borderId="9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6" xfId="0" applyFont="1" applyBorder="1" applyAlignment="1">
      <alignment vertical="top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left" vertical="center"/>
    </xf>
    <xf numFmtId="0" fontId="0" fillId="0" borderId="9" xfId="0" applyBorder="1" applyAlignment="1">
      <alignment vertical="top"/>
    </xf>
    <xf numFmtId="0" fontId="8" fillId="0" borderId="9" xfId="0" applyFont="1" applyBorder="1" applyAlignment="1">
      <alignment vertical="top" wrapText="1"/>
    </xf>
    <xf numFmtId="0" fontId="8" fillId="0" borderId="9" xfId="0" applyFont="1" applyBorder="1" applyAlignment="1">
      <alignment vertical="top"/>
    </xf>
    <xf numFmtId="0" fontId="0" fillId="0" borderId="0" xfId="0" applyBorder="1" applyAlignment="1">
      <alignment vertical="top"/>
    </xf>
    <xf numFmtId="0" fontId="3" fillId="2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/>
    </xf>
    <xf numFmtId="0" fontId="1" fillId="3" borderId="6" xfId="0" applyFont="1" applyFill="1" applyBorder="1" applyAlignment="1">
      <alignment vertical="top"/>
    </xf>
    <xf numFmtId="0" fontId="8" fillId="3" borderId="9" xfId="0" applyFont="1" applyFill="1" applyBorder="1" applyAlignment="1">
      <alignment vertical="top"/>
    </xf>
    <xf numFmtId="0" fontId="4" fillId="0" borderId="9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2" fontId="3" fillId="0" borderId="1" xfId="0" applyNumberFormat="1" applyFont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3" borderId="3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3" borderId="0" xfId="0" applyFont="1" applyFill="1" applyBorder="1" applyAlignment="1">
      <alignment horizontal="center" vertical="top"/>
    </xf>
    <xf numFmtId="0" fontId="3" fillId="3" borderId="18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10" fillId="3" borderId="0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526"/>
  <sheetViews>
    <sheetView topLeftCell="A505" workbookViewId="0">
      <selection activeCell="D510" sqref="D510:H510"/>
    </sheetView>
  </sheetViews>
  <sheetFormatPr defaultRowHeight="20.25" x14ac:dyDescent="0.2"/>
  <cols>
    <col min="1" max="1" width="28.28515625" style="1" customWidth="1"/>
    <col min="2" max="2" width="81.7109375" style="74" customWidth="1"/>
    <col min="3" max="3" width="21.5703125" style="2" customWidth="1"/>
    <col min="4" max="4" width="17.42578125" style="1" customWidth="1"/>
    <col min="5" max="5" width="15.140625" style="1" customWidth="1"/>
    <col min="6" max="6" width="14.140625" style="1" customWidth="1"/>
    <col min="7" max="7" width="24.140625" style="1" customWidth="1"/>
    <col min="8" max="8" width="20" style="3" customWidth="1"/>
    <col min="9" max="9" width="36.85546875" style="3" customWidth="1"/>
    <col min="10" max="249" width="9.140625" customWidth="1"/>
    <col min="250" max="1021" width="8.7109375" customWidth="1"/>
  </cols>
  <sheetData>
    <row r="1" spans="1:9" ht="23.25" x14ac:dyDescent="0.2">
      <c r="A1" s="4"/>
      <c r="B1" s="75"/>
    </row>
    <row r="2" spans="1:9" ht="17.25" customHeight="1" x14ac:dyDescent="0.2">
      <c r="A2" s="288" t="s">
        <v>198</v>
      </c>
      <c r="B2" s="288"/>
      <c r="C2" s="288"/>
    </row>
    <row r="3" spans="1:9" ht="83.25" customHeight="1" x14ac:dyDescent="0.2">
      <c r="A3" s="5" t="s">
        <v>0</v>
      </c>
      <c r="B3" s="64" t="s">
        <v>1</v>
      </c>
      <c r="C3" s="5" t="s">
        <v>2</v>
      </c>
      <c r="D3" s="151" t="s">
        <v>3</v>
      </c>
      <c r="E3" s="151" t="s">
        <v>4</v>
      </c>
      <c r="F3" s="151" t="s">
        <v>5</v>
      </c>
      <c r="G3" s="5" t="s">
        <v>6</v>
      </c>
      <c r="H3" s="14" t="s">
        <v>7</v>
      </c>
      <c r="I3" s="44" t="s">
        <v>199</v>
      </c>
    </row>
    <row r="4" spans="1:9" ht="21.95" customHeight="1" x14ac:dyDescent="0.2">
      <c r="A4" s="140">
        <v>1</v>
      </c>
      <c r="B4" s="65">
        <v>2</v>
      </c>
      <c r="C4" s="151">
        <v>3</v>
      </c>
      <c r="D4" s="151">
        <v>6</v>
      </c>
      <c r="E4" s="151">
        <v>7</v>
      </c>
      <c r="F4" s="151">
        <v>8</v>
      </c>
      <c r="G4" s="151">
        <v>9</v>
      </c>
      <c r="H4" s="14">
        <v>10</v>
      </c>
      <c r="I4" s="84">
        <v>11</v>
      </c>
    </row>
    <row r="5" spans="1:9" ht="21.95" customHeight="1" x14ac:dyDescent="0.2">
      <c r="A5" s="140" t="s">
        <v>185</v>
      </c>
      <c r="B5" s="70" t="s">
        <v>166</v>
      </c>
      <c r="C5" s="153" t="s">
        <v>8</v>
      </c>
      <c r="D5" s="155">
        <v>7.59</v>
      </c>
      <c r="E5" s="155">
        <v>13.44</v>
      </c>
      <c r="F5" s="155">
        <v>15.55</v>
      </c>
      <c r="G5" s="156">
        <v>213.27</v>
      </c>
      <c r="H5" s="153">
        <v>0.14000000000000001</v>
      </c>
      <c r="I5" s="56" t="s">
        <v>9</v>
      </c>
    </row>
    <row r="6" spans="1:9" ht="21.95" customHeight="1" x14ac:dyDescent="0.2">
      <c r="A6" s="175" t="s">
        <v>11</v>
      </c>
      <c r="B6" s="70" t="s">
        <v>146</v>
      </c>
      <c r="C6" s="153" t="s">
        <v>13</v>
      </c>
      <c r="D6" s="146">
        <v>9.5</v>
      </c>
      <c r="E6" s="146">
        <v>11.44</v>
      </c>
      <c r="F6" s="146">
        <v>48.74</v>
      </c>
      <c r="G6" s="146">
        <v>336.6</v>
      </c>
      <c r="H6" s="146">
        <v>0.96</v>
      </c>
      <c r="I6" s="146" t="s">
        <v>14</v>
      </c>
    </row>
    <row r="7" spans="1:9" ht="21.95" customHeight="1" x14ac:dyDescent="0.2">
      <c r="A7" s="37" t="s">
        <v>12</v>
      </c>
      <c r="B7" s="70" t="s">
        <v>15</v>
      </c>
      <c r="C7" s="153">
        <v>200</v>
      </c>
      <c r="D7" s="146">
        <v>4.1900000000000004</v>
      </c>
      <c r="E7" s="146">
        <v>4.33</v>
      </c>
      <c r="F7" s="146">
        <v>25.47</v>
      </c>
      <c r="G7" s="146">
        <v>157.6</v>
      </c>
      <c r="H7" s="146">
        <v>0.55000000000000004</v>
      </c>
      <c r="I7" s="146" t="s">
        <v>234</v>
      </c>
    </row>
    <row r="8" spans="1:9" ht="21.95" customHeight="1" x14ac:dyDescent="0.2">
      <c r="A8" s="10"/>
      <c r="B8" s="70" t="s">
        <v>10</v>
      </c>
      <c r="C8" s="153">
        <v>24</v>
      </c>
      <c r="D8" s="146">
        <v>1.8</v>
      </c>
      <c r="E8" s="146">
        <v>0.7</v>
      </c>
      <c r="F8" s="146">
        <v>12.34</v>
      </c>
      <c r="G8" s="146">
        <v>62.88</v>
      </c>
      <c r="H8" s="146">
        <v>0</v>
      </c>
      <c r="I8" s="32" t="s">
        <v>235</v>
      </c>
    </row>
    <row r="9" spans="1:9" ht="21.95" customHeight="1" x14ac:dyDescent="0.2">
      <c r="A9" s="140"/>
      <c r="B9" s="70" t="s">
        <v>18</v>
      </c>
      <c r="C9" s="153">
        <v>514</v>
      </c>
      <c r="D9" s="157">
        <f>D5+D6+D7+D8</f>
        <v>23.080000000000002</v>
      </c>
      <c r="E9" s="157">
        <f>E5+E6+E7+E8</f>
        <v>29.91</v>
      </c>
      <c r="F9" s="157">
        <f>F5+F6+F7+F8</f>
        <v>102.10000000000001</v>
      </c>
      <c r="G9" s="157">
        <f>G5+G6+G7+G8</f>
        <v>770.35</v>
      </c>
      <c r="H9" s="157">
        <f>H5+H6+H7+H8</f>
        <v>1.6500000000000001</v>
      </c>
      <c r="I9" s="51"/>
    </row>
    <row r="10" spans="1:9" ht="21.95" customHeight="1" x14ac:dyDescent="0.2">
      <c r="A10" s="140"/>
      <c r="B10" s="289" t="s">
        <v>19</v>
      </c>
      <c r="C10" s="290"/>
      <c r="D10" s="290"/>
      <c r="E10" s="290"/>
      <c r="F10" s="290"/>
      <c r="G10" s="290"/>
      <c r="H10" s="291"/>
      <c r="I10" s="50">
        <f>G9/G35</f>
        <v>0.22584815826815052</v>
      </c>
    </row>
    <row r="11" spans="1:9" ht="21.95" customHeight="1" x14ac:dyDescent="0.2">
      <c r="A11" s="140" t="s">
        <v>20</v>
      </c>
      <c r="B11" s="70" t="s">
        <v>21</v>
      </c>
      <c r="C11" s="153">
        <v>70</v>
      </c>
      <c r="D11" s="146">
        <v>0.49</v>
      </c>
      <c r="E11" s="146">
        <v>7.0000000000000007E-2</v>
      </c>
      <c r="F11" s="146">
        <v>1.33</v>
      </c>
      <c r="G11" s="146">
        <v>8.4</v>
      </c>
      <c r="H11" s="146">
        <v>3.43</v>
      </c>
      <c r="I11" s="146" t="s">
        <v>159</v>
      </c>
    </row>
    <row r="12" spans="1:9" ht="42" customHeight="1" x14ac:dyDescent="0.2">
      <c r="A12" s="94" t="s">
        <v>22</v>
      </c>
      <c r="B12" s="81" t="s">
        <v>171</v>
      </c>
      <c r="C12" s="153" t="s">
        <v>175</v>
      </c>
      <c r="D12" s="146">
        <v>5.0199999999999996</v>
      </c>
      <c r="E12" s="146">
        <v>8.2100000000000009</v>
      </c>
      <c r="F12" s="146">
        <v>8.3699999999999992</v>
      </c>
      <c r="G12" s="146">
        <v>135.37</v>
      </c>
      <c r="H12" s="146">
        <v>15.9</v>
      </c>
      <c r="I12" s="146" t="s">
        <v>236</v>
      </c>
    </row>
    <row r="13" spans="1:9" s="45" customFormat="1" ht="21.95" customHeight="1" x14ac:dyDescent="0.2">
      <c r="A13" s="146"/>
      <c r="B13" s="68" t="s">
        <v>174</v>
      </c>
      <c r="C13" s="33">
        <v>100</v>
      </c>
      <c r="D13" s="34">
        <v>11.02</v>
      </c>
      <c r="E13" s="34">
        <v>23.86</v>
      </c>
      <c r="F13" s="34">
        <v>0.38</v>
      </c>
      <c r="G13" s="34">
        <v>262</v>
      </c>
      <c r="H13" s="34">
        <v>0</v>
      </c>
      <c r="I13" s="34" t="s">
        <v>24</v>
      </c>
    </row>
    <row r="14" spans="1:9" ht="21.95" customHeight="1" x14ac:dyDescent="0.2">
      <c r="A14" s="140"/>
      <c r="B14" s="70" t="s">
        <v>147</v>
      </c>
      <c r="C14" s="153" t="s">
        <v>25</v>
      </c>
      <c r="D14" s="146">
        <v>5.71</v>
      </c>
      <c r="E14" s="146">
        <v>4.2699999999999996</v>
      </c>
      <c r="F14" s="146">
        <v>31.95</v>
      </c>
      <c r="G14" s="146">
        <v>189</v>
      </c>
      <c r="H14" s="146">
        <v>0</v>
      </c>
      <c r="I14" s="146" t="s">
        <v>26</v>
      </c>
    </row>
    <row r="15" spans="1:9" ht="21.95" customHeight="1" x14ac:dyDescent="0.2">
      <c r="A15" s="140"/>
      <c r="B15" s="70" t="s">
        <v>27</v>
      </c>
      <c r="C15" s="153">
        <v>200</v>
      </c>
      <c r="D15" s="146">
        <v>0.16</v>
      </c>
      <c r="E15" s="146">
        <v>0.16</v>
      </c>
      <c r="F15" s="146">
        <v>27.88</v>
      </c>
      <c r="G15" s="146">
        <v>114.6</v>
      </c>
      <c r="H15" s="146">
        <v>0.9</v>
      </c>
      <c r="I15" s="146" t="s">
        <v>28</v>
      </c>
    </row>
    <row r="16" spans="1:9" ht="21.95" customHeight="1" x14ac:dyDescent="0.2">
      <c r="A16" s="140"/>
      <c r="B16" s="70" t="s">
        <v>40</v>
      </c>
      <c r="C16" s="153" t="s">
        <v>29</v>
      </c>
      <c r="D16" s="146">
        <v>5.68</v>
      </c>
      <c r="E16" s="146">
        <v>0.8</v>
      </c>
      <c r="F16" s="146">
        <v>35.520000000000003</v>
      </c>
      <c r="G16" s="146">
        <v>173.2</v>
      </c>
      <c r="H16" s="146"/>
      <c r="I16" s="146" t="s">
        <v>220</v>
      </c>
    </row>
    <row r="17" spans="1:9" ht="21.95" customHeight="1" x14ac:dyDescent="0.2">
      <c r="A17" s="140"/>
      <c r="B17" s="70" t="s">
        <v>17</v>
      </c>
      <c r="C17" s="153">
        <v>24</v>
      </c>
      <c r="D17" s="146">
        <v>6.4</v>
      </c>
      <c r="E17" s="146">
        <v>8</v>
      </c>
      <c r="F17" s="146">
        <v>66</v>
      </c>
      <c r="G17" s="146">
        <v>360</v>
      </c>
      <c r="H17" s="146">
        <v>0</v>
      </c>
      <c r="I17" s="146"/>
    </row>
    <row r="18" spans="1:9" ht="21.95" customHeight="1" x14ac:dyDescent="0.2">
      <c r="A18" s="140"/>
      <c r="B18" s="70" t="s">
        <v>18</v>
      </c>
      <c r="C18" s="153">
        <v>904</v>
      </c>
      <c r="D18" s="146">
        <f>D11+D12+D13+D14+D15+D16+D17</f>
        <v>34.480000000000004</v>
      </c>
      <c r="E18" s="146">
        <f>E11+E12+E13+E14+E15+E16+E17</f>
        <v>45.36999999999999</v>
      </c>
      <c r="F18" s="146">
        <f>F11+F12+F13+F14+F15+F16+F17</f>
        <v>171.43</v>
      </c>
      <c r="G18" s="146">
        <f>G11+G12+G13+G14+G15+G16+G17</f>
        <v>1242.57</v>
      </c>
      <c r="H18" s="146">
        <f>H11+H12+H13+H14+H15+H16+H17</f>
        <v>20.23</v>
      </c>
      <c r="I18" s="146"/>
    </row>
    <row r="19" spans="1:9" ht="21.95" customHeight="1" x14ac:dyDescent="0.2">
      <c r="A19" s="140"/>
      <c r="B19" s="287" t="s">
        <v>19</v>
      </c>
      <c r="C19" s="292"/>
      <c r="D19" s="292"/>
      <c r="E19" s="292"/>
      <c r="F19" s="292"/>
      <c r="G19" s="292"/>
      <c r="H19" s="287"/>
      <c r="I19" s="50">
        <f>G18/G35</f>
        <v>0.36429174533556924</v>
      </c>
    </row>
    <row r="20" spans="1:9" ht="21.95" customHeight="1" x14ac:dyDescent="0.2">
      <c r="A20" s="140" t="s">
        <v>30</v>
      </c>
      <c r="B20" s="78" t="s">
        <v>31</v>
      </c>
      <c r="C20" s="41">
        <v>30</v>
      </c>
      <c r="D20" s="42">
        <v>2.25</v>
      </c>
      <c r="E20" s="42">
        <v>2.94</v>
      </c>
      <c r="F20" s="42">
        <v>22.32</v>
      </c>
      <c r="G20" s="42">
        <v>125.1</v>
      </c>
      <c r="H20" s="149">
        <v>0</v>
      </c>
      <c r="I20" s="61" t="s">
        <v>218</v>
      </c>
    </row>
    <row r="21" spans="1:9" ht="18.75" customHeight="1" x14ac:dyDescent="0.2">
      <c r="A21" s="7" t="s">
        <v>32</v>
      </c>
      <c r="B21" s="76" t="s">
        <v>229</v>
      </c>
      <c r="C21" s="130">
        <v>200</v>
      </c>
      <c r="D21" s="131">
        <v>1</v>
      </c>
      <c r="E21" s="56">
        <v>0.2</v>
      </c>
      <c r="F21" s="56">
        <v>20.2</v>
      </c>
      <c r="G21" s="56">
        <v>86.6</v>
      </c>
      <c r="H21" s="146">
        <v>4</v>
      </c>
      <c r="I21" s="146" t="s">
        <v>217</v>
      </c>
    </row>
    <row r="22" spans="1:9" ht="18.75" customHeight="1" x14ac:dyDescent="0.2">
      <c r="A22" s="140"/>
      <c r="B22" s="70" t="s">
        <v>101</v>
      </c>
      <c r="C22" s="153">
        <v>200</v>
      </c>
      <c r="D22" s="146">
        <v>1.8</v>
      </c>
      <c r="E22" s="146">
        <v>0.4</v>
      </c>
      <c r="F22" s="146">
        <v>16.2</v>
      </c>
      <c r="G22" s="146">
        <v>86</v>
      </c>
      <c r="H22" s="146">
        <v>120</v>
      </c>
      <c r="I22" s="146" t="s">
        <v>219</v>
      </c>
    </row>
    <row r="23" spans="1:9" ht="21.95" customHeight="1" x14ac:dyDescent="0.2">
      <c r="A23" s="140"/>
      <c r="B23" s="70" t="s">
        <v>18</v>
      </c>
      <c r="C23" s="153">
        <v>430</v>
      </c>
      <c r="D23" s="146">
        <f>D20+D21+D22</f>
        <v>5.05</v>
      </c>
      <c r="E23" s="146">
        <f t="shared" ref="E23:H23" si="0">E20+E21+E22</f>
        <v>3.54</v>
      </c>
      <c r="F23" s="146">
        <f t="shared" si="0"/>
        <v>58.72</v>
      </c>
      <c r="G23" s="146">
        <f t="shared" si="0"/>
        <v>297.7</v>
      </c>
      <c r="H23" s="146">
        <f t="shared" si="0"/>
        <v>124</v>
      </c>
      <c r="I23" s="146"/>
    </row>
    <row r="24" spans="1:9" ht="21.95" customHeight="1" x14ac:dyDescent="0.2">
      <c r="A24" s="140"/>
      <c r="B24" s="287" t="s">
        <v>19</v>
      </c>
      <c r="C24" s="287"/>
      <c r="D24" s="287"/>
      <c r="E24" s="287"/>
      <c r="F24" s="287"/>
      <c r="G24" s="287"/>
      <c r="H24" s="287"/>
      <c r="I24" s="51">
        <f>G23/G35</f>
        <v>8.7278505505845927E-2</v>
      </c>
    </row>
    <row r="25" spans="1:9" ht="21.95" customHeight="1" x14ac:dyDescent="0.2">
      <c r="A25" s="140" t="s">
        <v>33</v>
      </c>
      <c r="B25" s="70" t="s">
        <v>34</v>
      </c>
      <c r="C25" s="153">
        <v>70</v>
      </c>
      <c r="D25" s="146">
        <v>0.77</v>
      </c>
      <c r="E25" s="146">
        <v>0.14000000000000001</v>
      </c>
      <c r="F25" s="146">
        <v>2.66</v>
      </c>
      <c r="G25" s="146">
        <v>15.4</v>
      </c>
      <c r="H25" s="146">
        <v>12.25</v>
      </c>
      <c r="I25" s="146" t="s">
        <v>159</v>
      </c>
    </row>
    <row r="26" spans="1:9" ht="21.95" customHeight="1" x14ac:dyDescent="0.2">
      <c r="A26" s="19" t="s">
        <v>35</v>
      </c>
      <c r="B26" s="68" t="s">
        <v>36</v>
      </c>
      <c r="C26" s="33" t="s">
        <v>257</v>
      </c>
      <c r="D26" s="35">
        <v>30.6</v>
      </c>
      <c r="E26" s="35">
        <v>17.71</v>
      </c>
      <c r="F26" s="35">
        <v>60.15</v>
      </c>
      <c r="G26" s="35">
        <v>492.8</v>
      </c>
      <c r="H26" s="35">
        <v>10.78</v>
      </c>
      <c r="I26" s="34" t="s">
        <v>37</v>
      </c>
    </row>
    <row r="27" spans="1:9" ht="21.95" customHeight="1" x14ac:dyDescent="0.2">
      <c r="A27" s="140"/>
      <c r="B27" s="70" t="s">
        <v>38</v>
      </c>
      <c r="C27" s="153" t="s">
        <v>71</v>
      </c>
      <c r="D27" s="56">
        <v>0.57999999999999996</v>
      </c>
      <c r="E27" s="57">
        <v>0.23</v>
      </c>
      <c r="F27" s="56">
        <v>22.25</v>
      </c>
      <c r="G27" s="57">
        <v>102.6</v>
      </c>
      <c r="H27" s="56">
        <v>150.03</v>
      </c>
      <c r="I27" s="149" t="s">
        <v>155</v>
      </c>
    </row>
    <row r="28" spans="1:9" ht="21.95" customHeight="1" x14ac:dyDescent="0.2">
      <c r="A28" s="140"/>
      <c r="B28" s="70" t="s">
        <v>40</v>
      </c>
      <c r="C28" s="153" t="s">
        <v>41</v>
      </c>
      <c r="D28" s="56">
        <v>7.1</v>
      </c>
      <c r="E28" s="148">
        <v>1</v>
      </c>
      <c r="F28" s="146">
        <v>44.4</v>
      </c>
      <c r="G28" s="148">
        <v>216.5</v>
      </c>
      <c r="H28" s="146"/>
      <c r="I28" s="146" t="s">
        <v>220</v>
      </c>
    </row>
    <row r="29" spans="1:9" ht="21.95" customHeight="1" x14ac:dyDescent="0.2">
      <c r="A29" s="140"/>
      <c r="B29" s="70" t="s">
        <v>18</v>
      </c>
      <c r="C29" s="146">
        <v>730</v>
      </c>
      <c r="D29" s="146">
        <f>D25+D26+D27+D28</f>
        <v>39.049999999999997</v>
      </c>
      <c r="E29" s="146">
        <f>E25+E26+E27+E28</f>
        <v>19.080000000000002</v>
      </c>
      <c r="F29" s="146">
        <f>F25+F26+F27+F28</f>
        <v>129.46</v>
      </c>
      <c r="G29" s="146">
        <f>G25+G26+G27+G28</f>
        <v>827.3</v>
      </c>
      <c r="H29" s="146">
        <f>H25+H26+H27+H28</f>
        <v>173.06</v>
      </c>
      <c r="I29" s="149"/>
    </row>
    <row r="30" spans="1:9" ht="21.95" customHeight="1" x14ac:dyDescent="0.2">
      <c r="A30" s="140"/>
      <c r="B30" s="287" t="s">
        <v>19</v>
      </c>
      <c r="C30" s="287"/>
      <c r="D30" s="287"/>
      <c r="E30" s="287"/>
      <c r="F30" s="287"/>
      <c r="G30" s="287"/>
      <c r="H30" s="287"/>
      <c r="I30" s="50">
        <f>G29/G35</f>
        <v>0.24254453343965848</v>
      </c>
    </row>
    <row r="31" spans="1:9" s="45" customFormat="1" ht="21.95" customHeight="1" x14ac:dyDescent="0.2">
      <c r="A31" s="175" t="s">
        <v>42</v>
      </c>
      <c r="B31" s="70" t="s">
        <v>230</v>
      </c>
      <c r="C31" s="153">
        <v>200</v>
      </c>
      <c r="D31" s="146">
        <v>2.9</v>
      </c>
      <c r="E31" s="146">
        <v>2.5</v>
      </c>
      <c r="F31" s="146">
        <v>11</v>
      </c>
      <c r="G31" s="146">
        <v>69</v>
      </c>
      <c r="H31" s="146"/>
      <c r="I31" s="146"/>
    </row>
    <row r="32" spans="1:9" s="45" customFormat="1" ht="21.95" customHeight="1" x14ac:dyDescent="0.2">
      <c r="A32" s="19" t="s">
        <v>43</v>
      </c>
      <c r="B32" s="70" t="s">
        <v>204</v>
      </c>
      <c r="C32" s="153" t="s">
        <v>141</v>
      </c>
      <c r="D32" s="146">
        <v>4.99</v>
      </c>
      <c r="E32" s="146">
        <v>6.78</v>
      </c>
      <c r="F32" s="146">
        <v>30.22</v>
      </c>
      <c r="G32" s="146">
        <v>204</v>
      </c>
      <c r="H32" s="146"/>
      <c r="I32" s="54" t="s">
        <v>224</v>
      </c>
    </row>
    <row r="33" spans="1:9" s="15" customFormat="1" ht="21.95" customHeight="1" x14ac:dyDescent="0.2">
      <c r="A33" s="140"/>
      <c r="B33" s="70" t="s">
        <v>18</v>
      </c>
      <c r="C33" s="153">
        <v>335</v>
      </c>
      <c r="D33" s="146">
        <f>D31+D32</f>
        <v>7.8900000000000006</v>
      </c>
      <c r="E33" s="146">
        <f>E31+E32</f>
        <v>9.2800000000000011</v>
      </c>
      <c r="F33" s="146">
        <f>F31+F32</f>
        <v>41.22</v>
      </c>
      <c r="G33" s="146">
        <f>G31+G32</f>
        <v>273</v>
      </c>
      <c r="H33" s="146">
        <f>H31+H32</f>
        <v>0</v>
      </c>
      <c r="I33" s="146" t="s">
        <v>44</v>
      </c>
    </row>
    <row r="34" spans="1:9" s="15" customFormat="1" ht="21.95" customHeight="1" x14ac:dyDescent="0.2">
      <c r="A34" s="140"/>
      <c r="B34" s="287" t="s">
        <v>19</v>
      </c>
      <c r="C34" s="287"/>
      <c r="D34" s="287"/>
      <c r="E34" s="287"/>
      <c r="F34" s="287"/>
      <c r="G34" s="287"/>
      <c r="H34" s="287"/>
      <c r="I34" s="51">
        <f>G33/G35</f>
        <v>8.0037057450775745E-2</v>
      </c>
    </row>
    <row r="35" spans="1:9" s="15" customFormat="1" ht="21.95" customHeight="1" x14ac:dyDescent="0.2">
      <c r="A35" s="140"/>
      <c r="B35" s="98" t="s">
        <v>45</v>
      </c>
      <c r="C35" s="99">
        <f t="shared" ref="C35:H35" si="1">C9+C18+C23+C29+C33</f>
        <v>2913</v>
      </c>
      <c r="D35" s="100">
        <f t="shared" si="1"/>
        <v>109.55</v>
      </c>
      <c r="E35" s="100">
        <f t="shared" si="1"/>
        <v>107.17999999999999</v>
      </c>
      <c r="F35" s="100">
        <f t="shared" si="1"/>
        <v>502.93000000000006</v>
      </c>
      <c r="G35" s="100">
        <f t="shared" si="1"/>
        <v>3410.92</v>
      </c>
      <c r="H35" s="100">
        <f t="shared" si="1"/>
        <v>318.94</v>
      </c>
      <c r="I35" s="95">
        <f>I10+I19+I24+I30+I34</f>
        <v>0.99999999999999989</v>
      </c>
    </row>
    <row r="36" spans="1:9" ht="21.95" customHeight="1" x14ac:dyDescent="0.2">
      <c r="A36" s="293"/>
      <c r="B36" s="293"/>
      <c r="C36" s="293"/>
      <c r="D36" s="16"/>
      <c r="E36" s="16"/>
      <c r="F36" s="16"/>
      <c r="G36" s="16"/>
      <c r="H36" s="140"/>
      <c r="I36" s="12"/>
    </row>
    <row r="37" spans="1:9" ht="21.95" customHeight="1" x14ac:dyDescent="0.2">
      <c r="A37" s="29"/>
      <c r="B37" s="71"/>
      <c r="C37" s="13"/>
      <c r="D37" s="16"/>
      <c r="E37" s="16"/>
      <c r="F37" s="16"/>
      <c r="G37" s="16"/>
      <c r="H37" s="140"/>
      <c r="I37" s="12"/>
    </row>
    <row r="38" spans="1:9" ht="20.100000000000001" customHeight="1" x14ac:dyDescent="0.2">
      <c r="A38" s="293"/>
      <c r="B38" s="293"/>
      <c r="C38" s="293"/>
      <c r="D38" s="293"/>
      <c r="E38" s="293"/>
      <c r="F38" s="293"/>
      <c r="G38" s="293"/>
      <c r="H38" s="293"/>
      <c r="I38" s="293"/>
    </row>
    <row r="39" spans="1:9" ht="12.75" customHeight="1" x14ac:dyDescent="0.2">
      <c r="A39" s="293"/>
      <c r="B39" s="293"/>
      <c r="C39" s="293"/>
      <c r="D39" s="293"/>
      <c r="E39" s="293"/>
      <c r="F39" s="293"/>
      <c r="G39" s="293"/>
      <c r="H39" s="293"/>
      <c r="I39" s="293"/>
    </row>
    <row r="40" spans="1:9" ht="19.5" customHeight="1" x14ac:dyDescent="0.2">
      <c r="A40" s="293"/>
      <c r="B40" s="293"/>
      <c r="C40" s="293"/>
      <c r="D40" s="293"/>
      <c r="E40" s="293"/>
      <c r="F40" s="293"/>
      <c r="G40" s="293"/>
      <c r="H40" s="293"/>
      <c r="I40" s="293"/>
    </row>
    <row r="41" spans="1:9" ht="99.75" customHeight="1" x14ac:dyDescent="0.2">
      <c r="A41" s="5" t="s">
        <v>0</v>
      </c>
      <c r="B41" s="64" t="s">
        <v>1</v>
      </c>
      <c r="C41" s="5" t="s">
        <v>2</v>
      </c>
      <c r="D41" s="151" t="s">
        <v>3</v>
      </c>
      <c r="E41" s="151" t="s">
        <v>4</v>
      </c>
      <c r="F41" s="151" t="s">
        <v>5</v>
      </c>
      <c r="G41" s="5" t="s">
        <v>6</v>
      </c>
      <c r="H41" s="151" t="s">
        <v>7</v>
      </c>
      <c r="I41" s="5" t="s">
        <v>199</v>
      </c>
    </row>
    <row r="42" spans="1:9" ht="21.95" customHeight="1" x14ac:dyDescent="0.2">
      <c r="A42" s="140">
        <v>1</v>
      </c>
      <c r="B42" s="65">
        <v>2</v>
      </c>
      <c r="C42" s="151">
        <v>3</v>
      </c>
      <c r="D42" s="140">
        <v>6</v>
      </c>
      <c r="E42" s="140">
        <v>7</v>
      </c>
      <c r="F42" s="140">
        <v>8</v>
      </c>
      <c r="G42" s="140">
        <v>9</v>
      </c>
      <c r="H42" s="140">
        <v>10</v>
      </c>
      <c r="I42" s="140">
        <v>11</v>
      </c>
    </row>
    <row r="43" spans="1:9" ht="21.95" customHeight="1" x14ac:dyDescent="0.2">
      <c r="A43" s="140" t="s">
        <v>186</v>
      </c>
      <c r="B43" s="70" t="s">
        <v>165</v>
      </c>
      <c r="C43" s="58" t="s">
        <v>46</v>
      </c>
      <c r="D43" s="146">
        <v>2.33</v>
      </c>
      <c r="E43" s="146">
        <v>8.1199999999999992</v>
      </c>
      <c r="F43" s="146">
        <v>15.55</v>
      </c>
      <c r="G43" s="146">
        <v>144.6</v>
      </c>
      <c r="H43" s="146">
        <v>0</v>
      </c>
      <c r="I43" s="146" t="s">
        <v>157</v>
      </c>
    </row>
    <row r="44" spans="1:9" s="45" customFormat="1" ht="21.95" customHeight="1" x14ac:dyDescent="0.2">
      <c r="A44" s="175" t="s">
        <v>11</v>
      </c>
      <c r="B44" s="76" t="s">
        <v>202</v>
      </c>
      <c r="C44" s="153" t="s">
        <v>178</v>
      </c>
      <c r="D44" s="146">
        <v>28.17</v>
      </c>
      <c r="E44" s="146">
        <v>20.25</v>
      </c>
      <c r="F44" s="146">
        <v>39.36</v>
      </c>
      <c r="G44" s="146">
        <v>452.2</v>
      </c>
      <c r="H44" s="146">
        <v>0.64</v>
      </c>
      <c r="I44" s="146" t="s">
        <v>114</v>
      </c>
    </row>
    <row r="45" spans="1:9" s="45" customFormat="1" ht="21.95" customHeight="1" x14ac:dyDescent="0.2">
      <c r="A45" s="37" t="s">
        <v>12</v>
      </c>
      <c r="B45" s="70" t="s">
        <v>47</v>
      </c>
      <c r="C45" s="153">
        <v>200</v>
      </c>
      <c r="D45" s="146">
        <v>3.17</v>
      </c>
      <c r="E45" s="146">
        <v>2.68</v>
      </c>
      <c r="F45" s="146">
        <v>15.95</v>
      </c>
      <c r="G45" s="146">
        <v>100.6</v>
      </c>
      <c r="H45" s="146">
        <v>1.3</v>
      </c>
      <c r="I45" s="146" t="s">
        <v>161</v>
      </c>
    </row>
    <row r="46" spans="1:9" s="15" customFormat="1" ht="21.95" customHeight="1" x14ac:dyDescent="0.2">
      <c r="A46" s="7"/>
      <c r="B46" s="70" t="s">
        <v>10</v>
      </c>
      <c r="C46" s="153">
        <v>24</v>
      </c>
      <c r="D46" s="146">
        <v>1.8</v>
      </c>
      <c r="E46" s="146">
        <v>0.7</v>
      </c>
      <c r="F46" s="146">
        <v>12.34</v>
      </c>
      <c r="G46" s="146">
        <v>62.88</v>
      </c>
      <c r="H46" s="146">
        <v>0</v>
      </c>
      <c r="I46" s="32" t="s">
        <v>235</v>
      </c>
    </row>
    <row r="47" spans="1:9" ht="21.95" customHeight="1" x14ac:dyDescent="0.2">
      <c r="A47" s="7"/>
      <c r="B47" s="70" t="s">
        <v>18</v>
      </c>
      <c r="C47" s="153">
        <v>439</v>
      </c>
      <c r="D47" s="146">
        <f>D43+D44+D45+D46</f>
        <v>35.47</v>
      </c>
      <c r="E47" s="146">
        <f>E43+E44+E45+E46</f>
        <v>31.749999999999996</v>
      </c>
      <c r="F47" s="146">
        <f>F43+F44+F45+F46</f>
        <v>83.2</v>
      </c>
      <c r="G47" s="146">
        <f>G43+G44+G45+G46</f>
        <v>760.28</v>
      </c>
      <c r="H47" s="146">
        <f>H43+H44+H45+H46</f>
        <v>1.94</v>
      </c>
      <c r="I47" s="146"/>
    </row>
    <row r="48" spans="1:9" ht="21.95" customHeight="1" x14ac:dyDescent="0.2">
      <c r="A48" s="140"/>
      <c r="B48" s="287" t="s">
        <v>19</v>
      </c>
      <c r="C48" s="287"/>
      <c r="D48" s="287"/>
      <c r="E48" s="287"/>
      <c r="F48" s="287"/>
      <c r="G48" s="287"/>
      <c r="H48" s="287"/>
      <c r="I48" s="50">
        <f>G47/G73</f>
        <v>0.24560576056442673</v>
      </c>
    </row>
    <row r="49" spans="1:9" ht="21.95" customHeight="1" x14ac:dyDescent="0.2">
      <c r="A49" s="140" t="s">
        <v>20</v>
      </c>
      <c r="B49" s="70" t="s">
        <v>34</v>
      </c>
      <c r="C49" s="153">
        <v>70</v>
      </c>
      <c r="D49" s="146">
        <v>0.77</v>
      </c>
      <c r="E49" s="146">
        <v>0.14000000000000001</v>
      </c>
      <c r="F49" s="146">
        <v>2.66</v>
      </c>
      <c r="G49" s="146">
        <v>15.4</v>
      </c>
      <c r="H49" s="146">
        <v>12.25</v>
      </c>
      <c r="I49" s="146" t="s">
        <v>159</v>
      </c>
    </row>
    <row r="50" spans="1:9" s="45" customFormat="1" ht="43.5" customHeight="1" x14ac:dyDescent="0.2">
      <c r="A50" s="38" t="s">
        <v>22</v>
      </c>
      <c r="B50" s="76" t="s">
        <v>172</v>
      </c>
      <c r="C50" s="153" t="s">
        <v>124</v>
      </c>
      <c r="D50" s="146">
        <v>7.63</v>
      </c>
      <c r="E50" s="146">
        <v>7.16</v>
      </c>
      <c r="F50" s="146">
        <v>17.73</v>
      </c>
      <c r="G50" s="146">
        <v>178.55</v>
      </c>
      <c r="H50" s="146">
        <v>6.15</v>
      </c>
      <c r="I50" s="146" t="s">
        <v>48</v>
      </c>
    </row>
    <row r="51" spans="1:9" ht="21.95" customHeight="1" x14ac:dyDescent="0.2">
      <c r="A51" s="6"/>
      <c r="B51" s="68" t="s">
        <v>49</v>
      </c>
      <c r="C51" s="33" t="s">
        <v>50</v>
      </c>
      <c r="D51" s="34">
        <v>18.04</v>
      </c>
      <c r="E51" s="34">
        <v>9.65</v>
      </c>
      <c r="F51" s="34">
        <v>4.71</v>
      </c>
      <c r="G51" s="34">
        <v>177.76</v>
      </c>
      <c r="H51" s="34">
        <v>1.76</v>
      </c>
      <c r="I51" s="34" t="s">
        <v>51</v>
      </c>
    </row>
    <row r="52" spans="1:9" ht="21.95" customHeight="1" x14ac:dyDescent="0.2">
      <c r="A52" s="18"/>
      <c r="B52" s="70" t="s">
        <v>238</v>
      </c>
      <c r="C52" s="153">
        <v>150</v>
      </c>
      <c r="D52" s="146">
        <v>3.26</v>
      </c>
      <c r="E52" s="146">
        <v>12.59</v>
      </c>
      <c r="F52" s="146">
        <v>22.66</v>
      </c>
      <c r="G52" s="146">
        <v>216</v>
      </c>
      <c r="H52" s="146">
        <v>19.97</v>
      </c>
      <c r="I52" s="146" t="s">
        <v>239</v>
      </c>
    </row>
    <row r="53" spans="1:9" ht="21.95" customHeight="1" x14ac:dyDescent="0.2">
      <c r="A53" s="7"/>
      <c r="B53" s="72" t="s">
        <v>52</v>
      </c>
      <c r="C53" s="33">
        <v>200</v>
      </c>
      <c r="D53" s="34">
        <v>0.1</v>
      </c>
      <c r="E53" s="34"/>
      <c r="F53" s="34">
        <v>30.8</v>
      </c>
      <c r="G53" s="34">
        <v>123.5</v>
      </c>
      <c r="H53" s="34"/>
      <c r="I53" s="34"/>
    </row>
    <row r="54" spans="1:9" ht="21.95" customHeight="1" x14ac:dyDescent="0.2">
      <c r="A54" s="7"/>
      <c r="B54" s="70" t="s">
        <v>40</v>
      </c>
      <c r="C54" s="153" t="s">
        <v>29</v>
      </c>
      <c r="D54" s="146">
        <v>5.68</v>
      </c>
      <c r="E54" s="146">
        <v>0.8</v>
      </c>
      <c r="F54" s="146">
        <v>35.520000000000003</v>
      </c>
      <c r="G54" s="146">
        <v>173.2</v>
      </c>
      <c r="H54" s="146"/>
      <c r="I54" s="146" t="s">
        <v>220</v>
      </c>
    </row>
    <row r="55" spans="1:9" ht="21.95" customHeight="1" x14ac:dyDescent="0.2">
      <c r="A55" s="7"/>
      <c r="B55" s="70" t="s">
        <v>18</v>
      </c>
      <c r="C55" s="153">
        <v>880</v>
      </c>
      <c r="D55" s="146">
        <f>D49+D50+D51+D52+D53+D54</f>
        <v>35.479999999999997</v>
      </c>
      <c r="E55" s="146">
        <f>E49+E50+E51+E52+E53+E54</f>
        <v>30.34</v>
      </c>
      <c r="F55" s="146">
        <f>F49+F50+F51+F52+F53+F54</f>
        <v>114.08000000000001</v>
      </c>
      <c r="G55" s="146">
        <f>G49+G50+G51+G52+G53+G54</f>
        <v>884.41000000000008</v>
      </c>
      <c r="H55" s="146">
        <f>H49+H50+H51+H52+H53+H54</f>
        <v>40.129999999999995</v>
      </c>
      <c r="I55" s="146"/>
    </row>
    <row r="56" spans="1:9" ht="21.95" customHeight="1" x14ac:dyDescent="0.2">
      <c r="A56" s="7"/>
      <c r="B56" s="287" t="s">
        <v>19</v>
      </c>
      <c r="C56" s="292"/>
      <c r="D56" s="292"/>
      <c r="E56" s="292"/>
      <c r="F56" s="292"/>
      <c r="G56" s="292"/>
      <c r="H56" s="292"/>
      <c r="I56" s="50">
        <f>G55/G73</f>
        <v>0.28570551731044441</v>
      </c>
    </row>
    <row r="57" spans="1:9" ht="21.95" customHeight="1" x14ac:dyDescent="0.2">
      <c r="A57" s="140" t="s">
        <v>30</v>
      </c>
      <c r="B57" s="78" t="s">
        <v>31</v>
      </c>
      <c r="C57" s="41">
        <v>30</v>
      </c>
      <c r="D57" s="42">
        <v>2.25</v>
      </c>
      <c r="E57" s="42">
        <v>2.94</v>
      </c>
      <c r="F57" s="42">
        <v>22.32</v>
      </c>
      <c r="G57" s="42">
        <v>125.1</v>
      </c>
      <c r="H57" s="149">
        <v>0</v>
      </c>
      <c r="I57" s="61" t="s">
        <v>218</v>
      </c>
    </row>
    <row r="58" spans="1:9" ht="21.95" customHeight="1" x14ac:dyDescent="0.2">
      <c r="A58" s="7" t="s">
        <v>32</v>
      </c>
      <c r="B58" s="76" t="s">
        <v>229</v>
      </c>
      <c r="C58" s="130">
        <v>200</v>
      </c>
      <c r="D58" s="131">
        <v>1</v>
      </c>
      <c r="E58" s="56">
        <v>0.2</v>
      </c>
      <c r="F58" s="56">
        <v>20.2</v>
      </c>
      <c r="G58" s="56">
        <v>86.6</v>
      </c>
      <c r="H58" s="146">
        <v>4</v>
      </c>
      <c r="I58" s="146" t="s">
        <v>217</v>
      </c>
    </row>
    <row r="59" spans="1:9" ht="21.95" customHeight="1" x14ac:dyDescent="0.2">
      <c r="A59" s="7"/>
      <c r="B59" s="67" t="s">
        <v>206</v>
      </c>
      <c r="C59" s="153">
        <v>200</v>
      </c>
      <c r="D59" s="146">
        <v>0.8</v>
      </c>
      <c r="E59" s="146">
        <v>0.8</v>
      </c>
      <c r="F59" s="146">
        <v>19.600000000000001</v>
      </c>
      <c r="G59" s="146">
        <v>94</v>
      </c>
      <c r="H59" s="146">
        <v>20</v>
      </c>
      <c r="I59" s="146" t="s">
        <v>242</v>
      </c>
    </row>
    <row r="60" spans="1:9" ht="21.95" customHeight="1" x14ac:dyDescent="0.2">
      <c r="A60" s="6"/>
      <c r="B60" s="70" t="s">
        <v>18</v>
      </c>
      <c r="C60" s="153">
        <v>430</v>
      </c>
      <c r="D60" s="146">
        <f>SUM(D57:D59)</f>
        <v>4.05</v>
      </c>
      <c r="E60" s="146">
        <f t="shared" ref="E60:H60" si="2">SUM(E57:E59)</f>
        <v>3.9400000000000004</v>
      </c>
      <c r="F60" s="146">
        <f t="shared" si="2"/>
        <v>62.12</v>
      </c>
      <c r="G60" s="146">
        <f t="shared" si="2"/>
        <v>305.7</v>
      </c>
      <c r="H60" s="146">
        <f t="shared" si="2"/>
        <v>24</v>
      </c>
      <c r="I60" s="146"/>
    </row>
    <row r="61" spans="1:9" ht="21.95" customHeight="1" x14ac:dyDescent="0.2">
      <c r="A61" s="140"/>
      <c r="B61" s="287" t="s">
        <v>19</v>
      </c>
      <c r="C61" s="287"/>
      <c r="D61" s="287"/>
      <c r="E61" s="287"/>
      <c r="F61" s="287"/>
      <c r="G61" s="287"/>
      <c r="H61" s="287"/>
      <c r="I61" s="50">
        <f>G60/G73</f>
        <v>9.8755301999980602E-2</v>
      </c>
    </row>
    <row r="62" spans="1:9" ht="21.95" customHeight="1" x14ac:dyDescent="0.2">
      <c r="A62" s="140" t="s">
        <v>33</v>
      </c>
      <c r="B62" s="70" t="s">
        <v>21</v>
      </c>
      <c r="C62" s="153">
        <v>70</v>
      </c>
      <c r="D62" s="146">
        <v>0.49</v>
      </c>
      <c r="E62" s="146">
        <v>7.0000000000000007E-2</v>
      </c>
      <c r="F62" s="146">
        <v>1.33</v>
      </c>
      <c r="G62" s="146">
        <v>8.4</v>
      </c>
      <c r="H62" s="146">
        <v>3.43</v>
      </c>
      <c r="I62" s="146" t="s">
        <v>159</v>
      </c>
    </row>
    <row r="63" spans="1:9" ht="21.95" customHeight="1" x14ac:dyDescent="0.2">
      <c r="A63" s="6" t="s">
        <v>35</v>
      </c>
      <c r="B63" s="68" t="s">
        <v>207</v>
      </c>
      <c r="C63" s="33" t="s">
        <v>53</v>
      </c>
      <c r="D63" s="34">
        <v>25.07</v>
      </c>
      <c r="E63" s="34">
        <v>19.53</v>
      </c>
      <c r="F63" s="34">
        <v>2.35</v>
      </c>
      <c r="G63" s="34">
        <v>283.04000000000002</v>
      </c>
      <c r="H63" s="34">
        <v>0.02</v>
      </c>
      <c r="I63" s="34" t="s">
        <v>240</v>
      </c>
    </row>
    <row r="64" spans="1:9" ht="21.75" customHeight="1" x14ac:dyDescent="0.2">
      <c r="A64" s="18"/>
      <c r="B64" s="76" t="s">
        <v>54</v>
      </c>
      <c r="C64" s="153">
        <v>220</v>
      </c>
      <c r="D64" s="146">
        <v>9.91</v>
      </c>
      <c r="E64" s="146">
        <v>1.1100000000000001</v>
      </c>
      <c r="F64" s="146">
        <v>58.56</v>
      </c>
      <c r="G64" s="146">
        <v>284.52999999999997</v>
      </c>
      <c r="H64" s="146">
        <v>0</v>
      </c>
      <c r="I64" s="146" t="s">
        <v>55</v>
      </c>
    </row>
    <row r="65" spans="1:9" ht="21.95" customHeight="1" x14ac:dyDescent="0.2">
      <c r="A65" s="18"/>
      <c r="B65" s="70" t="s">
        <v>133</v>
      </c>
      <c r="C65" s="153" t="s">
        <v>39</v>
      </c>
      <c r="D65" s="146">
        <v>7.0000000000000007E-2</v>
      </c>
      <c r="E65" s="146">
        <v>0.02</v>
      </c>
      <c r="F65" s="146">
        <v>15</v>
      </c>
      <c r="G65" s="146">
        <v>60</v>
      </c>
      <c r="H65" s="146">
        <v>0.03</v>
      </c>
      <c r="I65" s="146" t="s">
        <v>56</v>
      </c>
    </row>
    <row r="66" spans="1:9" ht="21.95" customHeight="1" x14ac:dyDescent="0.2">
      <c r="A66" s="18"/>
      <c r="B66" s="70" t="s">
        <v>40</v>
      </c>
      <c r="C66" s="153" t="s">
        <v>41</v>
      </c>
      <c r="D66" s="56">
        <v>7.1</v>
      </c>
      <c r="E66" s="148">
        <v>1</v>
      </c>
      <c r="F66" s="146">
        <v>44.4</v>
      </c>
      <c r="G66" s="148">
        <v>216.5</v>
      </c>
      <c r="H66" s="146"/>
      <c r="I66" s="146" t="s">
        <v>220</v>
      </c>
    </row>
    <row r="67" spans="1:9" ht="21.95" customHeight="1" x14ac:dyDescent="0.2">
      <c r="A67" s="7"/>
      <c r="B67" s="70" t="s">
        <v>18</v>
      </c>
      <c r="C67" s="153">
        <v>735</v>
      </c>
      <c r="D67" s="146">
        <f>D62+D63+D64+D65+D66</f>
        <v>42.64</v>
      </c>
      <c r="E67" s="146">
        <f>E62+E63+E64+E65+E66</f>
        <v>21.73</v>
      </c>
      <c r="F67" s="146">
        <f>F62+F63+F64+F65+F66</f>
        <v>121.64000000000001</v>
      </c>
      <c r="G67" s="146">
        <f>G62+G63+G64+G65+G66</f>
        <v>852.47</v>
      </c>
      <c r="H67" s="146">
        <f>H62+H63+H64+H65+H66</f>
        <v>3.48</v>
      </c>
      <c r="I67" s="146"/>
    </row>
    <row r="68" spans="1:9" ht="21.95" customHeight="1" x14ac:dyDescent="0.2">
      <c r="A68" s="140"/>
      <c r="B68" s="287" t="s">
        <v>19</v>
      </c>
      <c r="C68" s="287"/>
      <c r="D68" s="287"/>
      <c r="E68" s="287"/>
      <c r="F68" s="287"/>
      <c r="G68" s="287"/>
      <c r="H68" s="287"/>
      <c r="I68" s="50">
        <f>G67/G73</f>
        <v>0.27538741346393025</v>
      </c>
    </row>
    <row r="69" spans="1:9" ht="21.95" customHeight="1" x14ac:dyDescent="0.2">
      <c r="A69" s="175" t="s">
        <v>42</v>
      </c>
      <c r="B69" s="68" t="s">
        <v>196</v>
      </c>
      <c r="C69" s="33">
        <v>200</v>
      </c>
      <c r="D69" s="34">
        <v>5.8</v>
      </c>
      <c r="E69" s="34">
        <v>5</v>
      </c>
      <c r="F69" s="34">
        <v>8.4</v>
      </c>
      <c r="G69" s="34">
        <v>102</v>
      </c>
      <c r="H69" s="34">
        <v>0.6</v>
      </c>
      <c r="I69" s="146" t="s">
        <v>216</v>
      </c>
    </row>
    <row r="70" spans="1:9" s="45" customFormat="1" ht="21.95" customHeight="1" x14ac:dyDescent="0.2">
      <c r="A70" s="19" t="s">
        <v>43</v>
      </c>
      <c r="B70" s="70" t="s">
        <v>181</v>
      </c>
      <c r="C70" s="153">
        <v>50</v>
      </c>
      <c r="D70" s="146">
        <v>3.26</v>
      </c>
      <c r="E70" s="146">
        <v>5.62</v>
      </c>
      <c r="F70" s="146">
        <v>31.8</v>
      </c>
      <c r="G70" s="146">
        <v>190.67</v>
      </c>
      <c r="H70" s="90">
        <v>3.3000000000000002E-2</v>
      </c>
      <c r="I70" s="146" t="s">
        <v>215</v>
      </c>
    </row>
    <row r="71" spans="1:9" ht="21.95" customHeight="1" x14ac:dyDescent="0.2">
      <c r="A71" s="7"/>
      <c r="B71" s="70" t="s">
        <v>18</v>
      </c>
      <c r="C71" s="153">
        <v>250</v>
      </c>
      <c r="D71" s="90">
        <f>D69+D70</f>
        <v>9.0599999999999987</v>
      </c>
      <c r="E71" s="90">
        <f>E69+E70</f>
        <v>10.620000000000001</v>
      </c>
      <c r="F71" s="90">
        <f>F69+F70</f>
        <v>40.200000000000003</v>
      </c>
      <c r="G71" s="90">
        <f>G69+G70</f>
        <v>292.66999999999996</v>
      </c>
      <c r="H71" s="90">
        <f>H69+H70</f>
        <v>0.63300000000000001</v>
      </c>
      <c r="I71" s="146"/>
    </row>
    <row r="72" spans="1:9" ht="21.95" customHeight="1" x14ac:dyDescent="0.2">
      <c r="A72" s="7"/>
      <c r="B72" s="287" t="s">
        <v>19</v>
      </c>
      <c r="C72" s="287"/>
      <c r="D72" s="287"/>
      <c r="E72" s="287"/>
      <c r="F72" s="287"/>
      <c r="G72" s="287"/>
      <c r="H72" s="287"/>
      <c r="I72" s="51">
        <f>G71/G73</f>
        <v>9.454600666121793E-2</v>
      </c>
    </row>
    <row r="73" spans="1:9" ht="21.95" customHeight="1" x14ac:dyDescent="0.2">
      <c r="A73" s="6"/>
      <c r="B73" s="98" t="s">
        <v>58</v>
      </c>
      <c r="C73" s="99">
        <f t="shared" ref="C73:H73" si="3">C47+C55+C60+C67+C71</f>
        <v>2734</v>
      </c>
      <c r="D73" s="102">
        <f t="shared" si="3"/>
        <v>126.69999999999999</v>
      </c>
      <c r="E73" s="102">
        <f t="shared" si="3"/>
        <v>98.38000000000001</v>
      </c>
      <c r="F73" s="102">
        <f t="shared" si="3"/>
        <v>421.24000000000007</v>
      </c>
      <c r="G73" s="102">
        <f t="shared" si="3"/>
        <v>3095.53</v>
      </c>
      <c r="H73" s="102">
        <f t="shared" si="3"/>
        <v>70.182999999999993</v>
      </c>
      <c r="I73" s="95">
        <f>I48+I56+I61+I68+I72</f>
        <v>1</v>
      </c>
    </row>
    <row r="74" spans="1:9" ht="21.95" customHeight="1" x14ac:dyDescent="0.2">
      <c r="A74" s="294"/>
      <c r="B74" s="294"/>
      <c r="C74" s="294"/>
      <c r="D74" s="143"/>
      <c r="E74" s="143"/>
      <c r="F74" s="143"/>
      <c r="G74" s="143"/>
      <c r="H74" s="143"/>
      <c r="I74" s="20"/>
    </row>
    <row r="75" spans="1:9" ht="20.100000000000001" customHeight="1" x14ac:dyDescent="0.2">
      <c r="A75" s="293"/>
      <c r="B75" s="293"/>
      <c r="C75" s="293"/>
      <c r="D75" s="293"/>
      <c r="E75" s="293"/>
      <c r="F75" s="293"/>
      <c r="G75" s="293"/>
      <c r="H75" s="293"/>
      <c r="I75" s="293"/>
    </row>
    <row r="76" spans="1:9" ht="20.100000000000001" customHeight="1" x14ac:dyDescent="0.2">
      <c r="A76" s="293"/>
      <c r="B76" s="293"/>
      <c r="C76" s="293"/>
      <c r="D76" s="293"/>
      <c r="E76" s="293"/>
      <c r="F76" s="293"/>
      <c r="G76" s="293"/>
      <c r="H76" s="293"/>
      <c r="I76" s="293"/>
    </row>
    <row r="77" spans="1:9" ht="20.100000000000001" customHeight="1" x14ac:dyDescent="0.2">
      <c r="A77" s="293"/>
      <c r="B77" s="293"/>
      <c r="C77" s="293"/>
      <c r="D77" s="293"/>
      <c r="E77" s="293"/>
      <c r="F77" s="293"/>
      <c r="G77" s="293"/>
      <c r="H77" s="293"/>
      <c r="I77" s="293"/>
    </row>
    <row r="78" spans="1:9" ht="20.100000000000001" customHeight="1" x14ac:dyDescent="0.2">
      <c r="A78" s="293"/>
      <c r="B78" s="293"/>
      <c r="C78" s="293"/>
      <c r="D78" s="293"/>
      <c r="E78" s="293"/>
      <c r="F78" s="293"/>
      <c r="G78" s="293"/>
      <c r="H78" s="293"/>
      <c r="I78" s="293"/>
    </row>
    <row r="79" spans="1:9" ht="20.100000000000001" customHeight="1" x14ac:dyDescent="0.2">
      <c r="A79" s="293"/>
      <c r="B79" s="293"/>
      <c r="C79" s="293"/>
      <c r="D79" s="293"/>
      <c r="E79" s="293"/>
      <c r="F79" s="293"/>
      <c r="G79" s="293"/>
      <c r="H79" s="293"/>
      <c r="I79" s="293"/>
    </row>
    <row r="80" spans="1:9" ht="99.75" customHeight="1" x14ac:dyDescent="0.2">
      <c r="A80" s="5" t="s">
        <v>0</v>
      </c>
      <c r="B80" s="64" t="s">
        <v>1</v>
      </c>
      <c r="C80" s="5" t="s">
        <v>2</v>
      </c>
      <c r="D80" s="151" t="s">
        <v>3</v>
      </c>
      <c r="E80" s="151" t="s">
        <v>4</v>
      </c>
      <c r="F80" s="151" t="s">
        <v>5</v>
      </c>
      <c r="G80" s="5" t="s">
        <v>6</v>
      </c>
      <c r="H80" s="151" t="s">
        <v>7</v>
      </c>
      <c r="I80" s="5" t="s">
        <v>199</v>
      </c>
    </row>
    <row r="81" spans="1:9" ht="25.5" customHeight="1" x14ac:dyDescent="0.2">
      <c r="A81" s="140">
        <v>1</v>
      </c>
      <c r="B81" s="65">
        <v>2</v>
      </c>
      <c r="C81" s="151">
        <v>3</v>
      </c>
      <c r="D81" s="151">
        <v>6</v>
      </c>
      <c r="E81" s="151">
        <v>7</v>
      </c>
      <c r="F81" s="151">
        <v>8</v>
      </c>
      <c r="G81" s="151">
        <v>9</v>
      </c>
      <c r="H81" s="14">
        <v>10</v>
      </c>
      <c r="I81" s="84">
        <v>11</v>
      </c>
    </row>
    <row r="82" spans="1:9" ht="32.65" customHeight="1" x14ac:dyDescent="0.2">
      <c r="A82" s="140" t="s">
        <v>187</v>
      </c>
      <c r="B82" s="70" t="s">
        <v>165</v>
      </c>
      <c r="C82" s="58" t="s">
        <v>46</v>
      </c>
      <c r="D82" s="146">
        <v>2.33</v>
      </c>
      <c r="E82" s="146">
        <v>8.1199999999999992</v>
      </c>
      <c r="F82" s="146">
        <v>15.55</v>
      </c>
      <c r="G82" s="146">
        <v>144.6</v>
      </c>
      <c r="H82" s="146">
        <v>0</v>
      </c>
      <c r="I82" s="47" t="s">
        <v>158</v>
      </c>
    </row>
    <row r="83" spans="1:9" ht="21.95" customHeight="1" x14ac:dyDescent="0.2">
      <c r="A83" s="175" t="s">
        <v>11</v>
      </c>
      <c r="B83" s="70" t="s">
        <v>149</v>
      </c>
      <c r="C83" s="153" t="s">
        <v>13</v>
      </c>
      <c r="D83" s="146">
        <v>9.5</v>
      </c>
      <c r="E83" s="146">
        <v>11.44</v>
      </c>
      <c r="F83" s="146">
        <v>48.7</v>
      </c>
      <c r="G83" s="146">
        <v>336.6</v>
      </c>
      <c r="H83" s="146">
        <v>1.06</v>
      </c>
      <c r="I83" s="149" t="s">
        <v>59</v>
      </c>
    </row>
    <row r="84" spans="1:9" ht="21.95" customHeight="1" x14ac:dyDescent="0.2">
      <c r="A84" s="37" t="s">
        <v>12</v>
      </c>
      <c r="B84" s="70" t="s">
        <v>60</v>
      </c>
      <c r="C84" s="153" t="s">
        <v>61</v>
      </c>
      <c r="D84" s="146">
        <v>0.13</v>
      </c>
      <c r="E84" s="146">
        <v>0.02</v>
      </c>
      <c r="F84" s="146">
        <v>15.2</v>
      </c>
      <c r="G84" s="146">
        <v>62</v>
      </c>
      <c r="H84" s="146">
        <v>2.83</v>
      </c>
      <c r="I84" s="149" t="s">
        <v>62</v>
      </c>
    </row>
    <row r="85" spans="1:9" ht="21.95" customHeight="1" x14ac:dyDescent="0.2">
      <c r="A85" s="140"/>
      <c r="B85" s="70" t="s">
        <v>10</v>
      </c>
      <c r="C85" s="153">
        <v>24</v>
      </c>
      <c r="D85" s="146">
        <v>1.8</v>
      </c>
      <c r="E85" s="146">
        <v>0.7</v>
      </c>
      <c r="F85" s="146">
        <v>12.34</v>
      </c>
      <c r="G85" s="146">
        <v>62.88</v>
      </c>
      <c r="H85" s="146">
        <v>0</v>
      </c>
      <c r="I85" s="32" t="s">
        <v>235</v>
      </c>
    </row>
    <row r="86" spans="1:9" s="86" customFormat="1" x14ac:dyDescent="0.2">
      <c r="A86" s="85"/>
      <c r="B86" s="76" t="s">
        <v>179</v>
      </c>
      <c r="C86" s="153">
        <v>15</v>
      </c>
      <c r="D86" s="146">
        <v>3.95</v>
      </c>
      <c r="E86" s="146">
        <v>3.99</v>
      </c>
      <c r="F86" s="146"/>
      <c r="G86" s="146">
        <v>51.5</v>
      </c>
      <c r="H86" s="146">
        <v>0.11</v>
      </c>
      <c r="I86" s="146" t="s">
        <v>180</v>
      </c>
    </row>
    <row r="87" spans="1:9" ht="21.95" customHeight="1" x14ac:dyDescent="0.2">
      <c r="A87" s="10"/>
      <c r="B87" s="70" t="s">
        <v>18</v>
      </c>
      <c r="C87" s="153">
        <v>531</v>
      </c>
      <c r="D87" s="153">
        <f>D82+D83+D84+D85+D86</f>
        <v>17.71</v>
      </c>
      <c r="E87" s="153">
        <f>E82+E83+E84+E85+E86</f>
        <v>24.269999999999996</v>
      </c>
      <c r="F87" s="153">
        <f>F82+F83+F84+F85+F86</f>
        <v>91.79</v>
      </c>
      <c r="G87" s="153">
        <f>G82+G83+G84+G85+G86</f>
        <v>657.58</v>
      </c>
      <c r="H87" s="153">
        <f>H82+H83+H84+H85+H86</f>
        <v>4</v>
      </c>
      <c r="I87" s="149"/>
    </row>
    <row r="88" spans="1:9" ht="21.95" customHeight="1" x14ac:dyDescent="0.2">
      <c r="A88" s="10"/>
      <c r="B88" s="287" t="s">
        <v>19</v>
      </c>
      <c r="C88" s="287"/>
      <c r="D88" s="287"/>
      <c r="E88" s="287"/>
      <c r="F88" s="287"/>
      <c r="G88" s="287"/>
      <c r="H88" s="287"/>
      <c r="I88" s="62">
        <f>G87/G112</f>
        <v>0.23264403601563743</v>
      </c>
    </row>
    <row r="89" spans="1:9" ht="21.95" customHeight="1" x14ac:dyDescent="0.2">
      <c r="A89" s="140" t="s">
        <v>20</v>
      </c>
      <c r="B89" s="70" t="s">
        <v>21</v>
      </c>
      <c r="C89" s="153">
        <v>70</v>
      </c>
      <c r="D89" s="146">
        <v>0.49</v>
      </c>
      <c r="E89" s="146">
        <v>7.0000000000000007E-2</v>
      </c>
      <c r="F89" s="146">
        <v>1.33</v>
      </c>
      <c r="G89" s="146">
        <v>8.4</v>
      </c>
      <c r="H89" s="146">
        <v>3.43</v>
      </c>
      <c r="I89" s="146" t="s">
        <v>159</v>
      </c>
    </row>
    <row r="90" spans="1:9" ht="36.75" customHeight="1" x14ac:dyDescent="0.2">
      <c r="A90" s="7" t="s">
        <v>22</v>
      </c>
      <c r="B90" s="76" t="s">
        <v>63</v>
      </c>
      <c r="C90" s="153" t="s">
        <v>64</v>
      </c>
      <c r="D90" s="146">
        <v>2.2799999999999998</v>
      </c>
      <c r="E90" s="146">
        <v>6.59</v>
      </c>
      <c r="F90" s="146">
        <v>12.34</v>
      </c>
      <c r="G90" s="146">
        <v>123.45</v>
      </c>
      <c r="H90" s="146">
        <v>8.41</v>
      </c>
      <c r="I90" s="149" t="s">
        <v>65</v>
      </c>
    </row>
    <row r="91" spans="1:9" ht="21.95" customHeight="1" x14ac:dyDescent="0.2">
      <c r="A91" s="145"/>
      <c r="B91" s="68" t="s">
        <v>299</v>
      </c>
      <c r="C91" s="33">
        <v>90</v>
      </c>
      <c r="D91" s="34">
        <v>18.72</v>
      </c>
      <c r="E91" s="34">
        <v>23.49</v>
      </c>
      <c r="F91" s="34">
        <v>6.03</v>
      </c>
      <c r="G91" s="34">
        <v>308.61</v>
      </c>
      <c r="H91" s="34">
        <v>0.22</v>
      </c>
      <c r="I91" s="36" t="s">
        <v>285</v>
      </c>
    </row>
    <row r="92" spans="1:9" ht="21.95" customHeight="1" x14ac:dyDescent="0.2">
      <c r="A92" s="7"/>
      <c r="B92" s="76" t="s">
        <v>150</v>
      </c>
      <c r="C92" s="153" t="s">
        <v>25</v>
      </c>
      <c r="D92" s="146">
        <v>8.81</v>
      </c>
      <c r="E92" s="146">
        <v>5.93</v>
      </c>
      <c r="F92" s="146">
        <v>39.799999999999997</v>
      </c>
      <c r="G92" s="146">
        <v>247</v>
      </c>
      <c r="H92" s="146">
        <v>0</v>
      </c>
      <c r="I92" s="149" t="s">
        <v>66</v>
      </c>
    </row>
    <row r="93" spans="1:9" ht="21.95" customHeight="1" x14ac:dyDescent="0.2">
      <c r="A93" s="140"/>
      <c r="B93" s="70" t="s">
        <v>67</v>
      </c>
      <c r="C93" s="153">
        <v>200</v>
      </c>
      <c r="D93" s="146">
        <v>0.78</v>
      </c>
      <c r="E93" s="146">
        <v>0.05</v>
      </c>
      <c r="F93" s="146">
        <v>27.63</v>
      </c>
      <c r="G93" s="146">
        <v>114.8</v>
      </c>
      <c r="H93" s="146">
        <v>0.6</v>
      </c>
      <c r="I93" s="149" t="s">
        <v>68</v>
      </c>
    </row>
    <row r="94" spans="1:9" ht="21.95" customHeight="1" x14ac:dyDescent="0.2">
      <c r="A94" s="6"/>
      <c r="B94" s="70" t="s">
        <v>40</v>
      </c>
      <c r="C94" s="153" t="s">
        <v>29</v>
      </c>
      <c r="D94" s="146">
        <v>5.68</v>
      </c>
      <c r="E94" s="146">
        <v>0.8</v>
      </c>
      <c r="F94" s="146">
        <v>35.520000000000003</v>
      </c>
      <c r="G94" s="146">
        <v>173.2</v>
      </c>
      <c r="H94" s="146"/>
      <c r="I94" s="146" t="s">
        <v>220</v>
      </c>
    </row>
    <row r="95" spans="1:9" ht="21.95" customHeight="1" x14ac:dyDescent="0.2">
      <c r="A95" s="18"/>
      <c r="B95" s="70" t="s">
        <v>18</v>
      </c>
      <c r="C95" s="153">
        <v>855</v>
      </c>
      <c r="D95" s="146">
        <f>D89+D90+D91+D92+D93+D94</f>
        <v>36.76</v>
      </c>
      <c r="E95" s="146">
        <f>E89+E90+E91+E92+E93+E94</f>
        <v>36.929999999999993</v>
      </c>
      <c r="F95" s="146">
        <f>F89+F90+F91+F92+F93+F94</f>
        <v>122.65</v>
      </c>
      <c r="G95" s="146">
        <f>G89+G90+G91+G92+G93+G94</f>
        <v>975.46</v>
      </c>
      <c r="H95" s="146">
        <f>H89+H90+H91+H92+H93+H94</f>
        <v>12.66</v>
      </c>
      <c r="I95" s="149"/>
    </row>
    <row r="96" spans="1:9" ht="21.95" customHeight="1" x14ac:dyDescent="0.2">
      <c r="B96" s="287" t="s">
        <v>19</v>
      </c>
      <c r="C96" s="292"/>
      <c r="D96" s="292"/>
      <c r="E96" s="292"/>
      <c r="F96" s="292"/>
      <c r="G96" s="292"/>
      <c r="H96" s="292"/>
      <c r="I96" s="158">
        <f>G95/G112</f>
        <v>0.34510622490315046</v>
      </c>
    </row>
    <row r="97" spans="1:9" ht="21.95" customHeight="1" x14ac:dyDescent="0.2">
      <c r="A97" s="140" t="s">
        <v>30</v>
      </c>
      <c r="B97" s="78" t="s">
        <v>69</v>
      </c>
      <c r="C97" s="126">
        <v>30</v>
      </c>
      <c r="D97" s="61">
        <v>1.17</v>
      </c>
      <c r="E97" s="61">
        <v>9.18</v>
      </c>
      <c r="F97" s="61">
        <v>18.75</v>
      </c>
      <c r="G97" s="61">
        <v>162.6</v>
      </c>
      <c r="H97" s="61">
        <v>0</v>
      </c>
      <c r="I97" s="61" t="s">
        <v>241</v>
      </c>
    </row>
    <row r="98" spans="1:9" ht="21.95" customHeight="1" x14ac:dyDescent="0.2">
      <c r="A98" s="7" t="s">
        <v>32</v>
      </c>
      <c r="B98" s="76" t="s">
        <v>229</v>
      </c>
      <c r="C98" s="130">
        <v>200</v>
      </c>
      <c r="D98" s="131">
        <v>1</v>
      </c>
      <c r="E98" s="56">
        <v>0.2</v>
      </c>
      <c r="F98" s="56">
        <v>20.2</v>
      </c>
      <c r="G98" s="56">
        <v>86.6</v>
      </c>
      <c r="H98" s="146">
        <v>4</v>
      </c>
      <c r="I98" s="146" t="s">
        <v>217</v>
      </c>
    </row>
    <row r="99" spans="1:9" ht="21.95" customHeight="1" x14ac:dyDescent="0.2">
      <c r="A99" s="18"/>
      <c r="B99" s="70" t="s">
        <v>18</v>
      </c>
      <c r="C99" s="153">
        <f t="shared" ref="C99" si="4">SUM(C97:C98)</f>
        <v>230</v>
      </c>
      <c r="D99" s="146">
        <f>SUM(D97:D98)</f>
        <v>2.17</v>
      </c>
      <c r="E99" s="146">
        <f t="shared" ref="E99:H99" si="5">SUM(E97:E98)</f>
        <v>9.379999999999999</v>
      </c>
      <c r="F99" s="146">
        <f t="shared" si="5"/>
        <v>38.950000000000003</v>
      </c>
      <c r="G99" s="146">
        <f t="shared" si="5"/>
        <v>249.2</v>
      </c>
      <c r="H99" s="146">
        <f t="shared" si="5"/>
        <v>4</v>
      </c>
      <c r="I99" s="149"/>
    </row>
    <row r="100" spans="1:9" ht="21.95" customHeight="1" x14ac:dyDescent="0.2">
      <c r="A100" s="6"/>
      <c r="B100" s="287" t="s">
        <v>19</v>
      </c>
      <c r="C100" s="287"/>
      <c r="D100" s="287"/>
      <c r="E100" s="287"/>
      <c r="F100" s="287"/>
      <c r="G100" s="287"/>
      <c r="H100" s="287"/>
      <c r="I100" s="62">
        <f>G99/G112</f>
        <v>8.8164016203498952E-2</v>
      </c>
    </row>
    <row r="101" spans="1:9" ht="21.95" customHeight="1" x14ac:dyDescent="0.2">
      <c r="A101" s="140" t="s">
        <v>33</v>
      </c>
      <c r="B101" s="70" t="s">
        <v>34</v>
      </c>
      <c r="C101" s="153">
        <v>70</v>
      </c>
      <c r="D101" s="146">
        <v>0.77</v>
      </c>
      <c r="E101" s="146">
        <v>0.14000000000000001</v>
      </c>
      <c r="F101" s="146">
        <v>2.66</v>
      </c>
      <c r="G101" s="146">
        <v>15.4</v>
      </c>
      <c r="H101" s="146">
        <v>12.25</v>
      </c>
      <c r="I101" s="146" t="s">
        <v>159</v>
      </c>
    </row>
    <row r="102" spans="1:9" ht="42.75" customHeight="1" x14ac:dyDescent="0.2">
      <c r="A102" s="6" t="s">
        <v>35</v>
      </c>
      <c r="B102" s="68" t="s">
        <v>264</v>
      </c>
      <c r="C102" s="33" t="s">
        <v>50</v>
      </c>
      <c r="D102" s="33">
        <v>23.97</v>
      </c>
      <c r="E102" s="33">
        <v>13.22</v>
      </c>
      <c r="F102" s="33">
        <v>7.85</v>
      </c>
      <c r="G102" s="33">
        <v>245.3</v>
      </c>
      <c r="H102" s="33">
        <v>0.11</v>
      </c>
      <c r="I102" s="137" t="s">
        <v>265</v>
      </c>
    </row>
    <row r="103" spans="1:9" ht="21.95" customHeight="1" x14ac:dyDescent="0.2">
      <c r="A103" s="22"/>
      <c r="B103" s="73" t="s">
        <v>243</v>
      </c>
      <c r="C103" s="154">
        <v>220</v>
      </c>
      <c r="D103" s="141">
        <v>3.71</v>
      </c>
      <c r="E103" s="141">
        <v>4.5599999999999996</v>
      </c>
      <c r="F103" s="141">
        <v>8</v>
      </c>
      <c r="G103" s="141">
        <v>87.07</v>
      </c>
      <c r="H103" s="141">
        <v>54.57</v>
      </c>
      <c r="I103" s="159" t="s">
        <v>245</v>
      </c>
    </row>
    <row r="104" spans="1:9" ht="21.95" customHeight="1" x14ac:dyDescent="0.2">
      <c r="A104" s="6"/>
      <c r="B104" s="70" t="s">
        <v>169</v>
      </c>
      <c r="C104" s="153" t="s">
        <v>71</v>
      </c>
      <c r="D104" s="146">
        <v>0.14000000000000001</v>
      </c>
      <c r="E104" s="146">
        <v>0.09</v>
      </c>
      <c r="F104" s="146">
        <v>16.68</v>
      </c>
      <c r="G104" s="146">
        <v>68.040000000000006</v>
      </c>
      <c r="H104" s="146">
        <v>1.74</v>
      </c>
      <c r="I104" s="149" t="s">
        <v>112</v>
      </c>
    </row>
    <row r="105" spans="1:9" ht="21.95" customHeight="1" x14ac:dyDescent="0.2">
      <c r="A105" s="7"/>
      <c r="B105" s="70" t="s">
        <v>40</v>
      </c>
      <c r="C105" s="153" t="s">
        <v>41</v>
      </c>
      <c r="D105" s="56">
        <v>7.1</v>
      </c>
      <c r="E105" s="148">
        <v>1</v>
      </c>
      <c r="F105" s="146">
        <v>44.4</v>
      </c>
      <c r="G105" s="148">
        <v>216.5</v>
      </c>
      <c r="H105" s="146"/>
      <c r="I105" s="146" t="s">
        <v>220</v>
      </c>
    </row>
    <row r="106" spans="1:9" ht="21.95" customHeight="1" x14ac:dyDescent="0.2">
      <c r="A106" s="6"/>
      <c r="B106" s="70" t="s">
        <v>18</v>
      </c>
      <c r="C106" s="153">
        <v>735</v>
      </c>
      <c r="D106" s="146">
        <f>D101+D102+D103+D104+D105</f>
        <v>35.69</v>
      </c>
      <c r="E106" s="146">
        <f>E101+E102+E103+E104+E105</f>
        <v>19.010000000000002</v>
      </c>
      <c r="F106" s="146">
        <f>F101+F102+F103+F104+F105</f>
        <v>79.59</v>
      </c>
      <c r="G106" s="146">
        <f>G101+G102+G103+G104+G105</f>
        <v>632.30999999999995</v>
      </c>
      <c r="H106" s="146">
        <f>H101+H102+H103+H104+H105</f>
        <v>68.67</v>
      </c>
      <c r="I106" s="149"/>
    </row>
    <row r="107" spans="1:9" ht="21.95" customHeight="1" x14ac:dyDescent="0.2">
      <c r="A107" s="6"/>
      <c r="B107" s="287" t="s">
        <v>19</v>
      </c>
      <c r="C107" s="287"/>
      <c r="D107" s="287"/>
      <c r="E107" s="287"/>
      <c r="F107" s="287"/>
      <c r="G107" s="287"/>
      <c r="H107" s="287"/>
      <c r="I107" s="62">
        <f>G106/G112</f>
        <v>0.22370380852983315</v>
      </c>
    </row>
    <row r="108" spans="1:9" ht="21.95" customHeight="1" x14ac:dyDescent="0.2">
      <c r="A108" s="175" t="s">
        <v>42</v>
      </c>
      <c r="B108" s="70" t="s">
        <v>197</v>
      </c>
      <c r="C108" s="153">
        <v>200</v>
      </c>
      <c r="D108" s="146">
        <v>5.8</v>
      </c>
      <c r="E108" s="146">
        <v>5</v>
      </c>
      <c r="F108" s="146">
        <v>8.4</v>
      </c>
      <c r="G108" s="146">
        <v>102</v>
      </c>
      <c r="H108" s="146">
        <v>0.6</v>
      </c>
      <c r="I108" s="149" t="s">
        <v>244</v>
      </c>
    </row>
    <row r="109" spans="1:9" ht="21.95" customHeight="1" x14ac:dyDescent="0.2">
      <c r="A109" s="19" t="s">
        <v>43</v>
      </c>
      <c r="B109" s="70" t="s">
        <v>301</v>
      </c>
      <c r="C109" s="153">
        <v>50</v>
      </c>
      <c r="D109" s="210">
        <v>3.05</v>
      </c>
      <c r="E109" s="210">
        <v>9.23</v>
      </c>
      <c r="F109" s="210">
        <v>28.71</v>
      </c>
      <c r="G109" s="210">
        <v>210</v>
      </c>
      <c r="H109" s="210"/>
      <c r="I109" s="146" t="s">
        <v>247</v>
      </c>
    </row>
    <row r="110" spans="1:9" ht="21.95" customHeight="1" x14ac:dyDescent="0.2">
      <c r="A110" s="6"/>
      <c r="B110" s="70" t="s">
        <v>18</v>
      </c>
      <c r="C110" s="153">
        <v>250</v>
      </c>
      <c r="D110" s="146">
        <f>D108+D109</f>
        <v>8.85</v>
      </c>
      <c r="E110" s="146">
        <f>E108+E109</f>
        <v>14.23</v>
      </c>
      <c r="F110" s="146">
        <f>F108+F109</f>
        <v>37.11</v>
      </c>
      <c r="G110" s="146">
        <f>G108+G109</f>
        <v>312</v>
      </c>
      <c r="H110" s="146">
        <f>H108+H109</f>
        <v>0.6</v>
      </c>
      <c r="I110" s="149"/>
    </row>
    <row r="111" spans="1:9" ht="21.95" customHeight="1" x14ac:dyDescent="0.2">
      <c r="A111" s="6"/>
      <c r="B111" s="287" t="s">
        <v>19</v>
      </c>
      <c r="C111" s="287"/>
      <c r="D111" s="287"/>
      <c r="E111" s="287"/>
      <c r="F111" s="287"/>
      <c r="G111" s="287"/>
      <c r="H111" s="287"/>
      <c r="I111" s="160">
        <f>G110/G112</f>
        <v>0.11038191434787992</v>
      </c>
    </row>
    <row r="112" spans="1:9" ht="21.95" customHeight="1" x14ac:dyDescent="0.2">
      <c r="A112" s="6"/>
      <c r="B112" s="98" t="s">
        <v>72</v>
      </c>
      <c r="C112" s="99">
        <f t="shared" ref="C112:H112" si="6">C87+C95+C99+C106+C110</f>
        <v>2601</v>
      </c>
      <c r="D112" s="99">
        <f t="shared" si="6"/>
        <v>101.17999999999999</v>
      </c>
      <c r="E112" s="99">
        <f t="shared" si="6"/>
        <v>103.82</v>
      </c>
      <c r="F112" s="99">
        <f t="shared" si="6"/>
        <v>370.09000000000003</v>
      </c>
      <c r="G112" s="99">
        <f t="shared" si="6"/>
        <v>2826.55</v>
      </c>
      <c r="H112" s="99">
        <f t="shared" si="6"/>
        <v>89.929999999999993</v>
      </c>
      <c r="I112" s="103">
        <f>I88+I96+I100+I107+I111</f>
        <v>0.99999999999999989</v>
      </c>
    </row>
    <row r="113" spans="1:9" ht="21.95" customHeight="1" x14ac:dyDescent="0.2">
      <c r="A113" s="6"/>
      <c r="B113" s="65"/>
      <c r="C113" s="140"/>
      <c r="D113" s="9"/>
      <c r="E113" s="9"/>
      <c r="F113" s="9"/>
      <c r="G113" s="9"/>
      <c r="H113" s="9"/>
      <c r="I113" s="21"/>
    </row>
    <row r="114" spans="1:9" ht="20.100000000000001" customHeight="1" x14ac:dyDescent="0.2">
      <c r="A114" s="293"/>
      <c r="B114" s="293"/>
      <c r="C114" s="293"/>
      <c r="D114" s="293"/>
      <c r="E114" s="293"/>
      <c r="F114" s="293"/>
      <c r="G114" s="293"/>
      <c r="H114" s="293"/>
      <c r="I114" s="293"/>
    </row>
    <row r="115" spans="1:9" ht="20.100000000000001" customHeight="1" x14ac:dyDescent="0.2">
      <c r="A115" s="293"/>
      <c r="B115" s="293"/>
      <c r="C115" s="293"/>
      <c r="D115" s="293"/>
      <c r="E115" s="293"/>
      <c r="F115" s="293"/>
      <c r="G115" s="293"/>
      <c r="H115" s="293"/>
      <c r="I115" s="293"/>
    </row>
    <row r="116" spans="1:9" ht="20.100000000000001" customHeight="1" x14ac:dyDescent="0.2">
      <c r="A116" s="293"/>
      <c r="B116" s="293"/>
      <c r="C116" s="293"/>
      <c r="D116" s="293"/>
      <c r="E116" s="293"/>
      <c r="F116" s="293"/>
      <c r="G116" s="293"/>
      <c r="H116" s="293"/>
      <c r="I116" s="293"/>
    </row>
    <row r="117" spans="1:9" ht="20.100000000000001" customHeight="1" x14ac:dyDescent="0.2">
      <c r="A117" s="293"/>
      <c r="B117" s="293"/>
      <c r="C117" s="293"/>
      <c r="D117" s="293"/>
      <c r="E117" s="293"/>
      <c r="F117" s="293"/>
      <c r="G117" s="293"/>
      <c r="H117" s="293"/>
      <c r="I117" s="293"/>
    </row>
    <row r="118" spans="1:9" ht="20.100000000000001" customHeight="1" x14ac:dyDescent="0.2">
      <c r="A118" s="293"/>
      <c r="B118" s="293"/>
      <c r="C118" s="293"/>
      <c r="D118" s="293"/>
      <c r="E118" s="293"/>
      <c r="F118" s="293"/>
      <c r="G118" s="293"/>
      <c r="H118" s="293"/>
      <c r="I118" s="293"/>
    </row>
    <row r="119" spans="1:9" ht="99.75" customHeight="1" x14ac:dyDescent="0.2">
      <c r="A119" s="5" t="s">
        <v>0</v>
      </c>
      <c r="B119" s="64" t="s">
        <v>1</v>
      </c>
      <c r="C119" s="5" t="s">
        <v>2</v>
      </c>
      <c r="D119" s="151" t="s">
        <v>3</v>
      </c>
      <c r="E119" s="151" t="s">
        <v>4</v>
      </c>
      <c r="F119" s="151" t="s">
        <v>5</v>
      </c>
      <c r="G119" s="5" t="s">
        <v>6</v>
      </c>
      <c r="H119" s="151" t="s">
        <v>7</v>
      </c>
      <c r="I119" s="5" t="s">
        <v>199</v>
      </c>
    </row>
    <row r="120" spans="1:9" ht="21.95" customHeight="1" x14ac:dyDescent="0.2">
      <c r="A120" s="140">
        <v>1</v>
      </c>
      <c r="B120" s="65">
        <v>2</v>
      </c>
      <c r="C120" s="151">
        <v>3</v>
      </c>
      <c r="D120" s="140">
        <v>6</v>
      </c>
      <c r="E120" s="140">
        <v>7</v>
      </c>
      <c r="F120" s="140">
        <v>8</v>
      </c>
      <c r="G120" s="140">
        <v>9</v>
      </c>
      <c r="H120" s="140">
        <v>10</v>
      </c>
      <c r="I120" s="140">
        <v>11</v>
      </c>
    </row>
    <row r="121" spans="1:9" ht="21.95" customHeight="1" x14ac:dyDescent="0.2">
      <c r="A121" s="140" t="s">
        <v>188</v>
      </c>
      <c r="B121" s="70" t="s">
        <v>166</v>
      </c>
      <c r="C121" s="153" t="s">
        <v>8</v>
      </c>
      <c r="D121" s="155">
        <v>7.59</v>
      </c>
      <c r="E121" s="155">
        <v>13.44</v>
      </c>
      <c r="F121" s="155">
        <v>15.55</v>
      </c>
      <c r="G121" s="156">
        <v>213.27</v>
      </c>
      <c r="H121" s="153">
        <v>0.14000000000000001</v>
      </c>
      <c r="I121" s="146" t="s">
        <v>156</v>
      </c>
    </row>
    <row r="122" spans="1:9" ht="21.95" customHeight="1" x14ac:dyDescent="0.2">
      <c r="A122" s="175" t="s">
        <v>11</v>
      </c>
      <c r="B122" s="70" t="s">
        <v>129</v>
      </c>
      <c r="C122" s="153">
        <v>200</v>
      </c>
      <c r="D122" s="146">
        <v>20.190000000000001</v>
      </c>
      <c r="E122" s="146">
        <v>22.57</v>
      </c>
      <c r="F122" s="146">
        <v>3.62</v>
      </c>
      <c r="G122" s="146">
        <v>298.11</v>
      </c>
      <c r="H122" s="146">
        <v>0.38</v>
      </c>
      <c r="I122" s="146" t="s">
        <v>130</v>
      </c>
    </row>
    <row r="123" spans="1:9" ht="21.95" customHeight="1" x14ac:dyDescent="0.2">
      <c r="A123" s="37" t="s">
        <v>12</v>
      </c>
      <c r="B123" s="70" t="s">
        <v>73</v>
      </c>
      <c r="C123" s="153">
        <v>200</v>
      </c>
      <c r="D123" s="146">
        <v>4.08</v>
      </c>
      <c r="E123" s="146">
        <v>3.5</v>
      </c>
      <c r="F123" s="146">
        <v>17.600000000000001</v>
      </c>
      <c r="G123" s="146">
        <v>118.6</v>
      </c>
      <c r="H123" s="146">
        <v>1.6</v>
      </c>
      <c r="I123" s="146" t="s">
        <v>16</v>
      </c>
    </row>
    <row r="124" spans="1:9" ht="21.95" customHeight="1" x14ac:dyDescent="0.2">
      <c r="A124" s="18"/>
      <c r="B124" s="70" t="s">
        <v>10</v>
      </c>
      <c r="C124" s="153">
        <v>24</v>
      </c>
      <c r="D124" s="146">
        <v>1.8</v>
      </c>
      <c r="E124" s="146">
        <v>0.7</v>
      </c>
      <c r="F124" s="146">
        <v>12.34</v>
      </c>
      <c r="G124" s="146">
        <v>62.88</v>
      </c>
      <c r="H124" s="146">
        <v>0</v>
      </c>
      <c r="I124" s="32" t="s">
        <v>235</v>
      </c>
    </row>
    <row r="125" spans="1:9" ht="21.95" customHeight="1" x14ac:dyDescent="0.2">
      <c r="A125" s="17"/>
      <c r="B125" s="70" t="s">
        <v>17</v>
      </c>
      <c r="C125" s="153">
        <v>24</v>
      </c>
      <c r="D125" s="146">
        <v>6.4</v>
      </c>
      <c r="E125" s="146">
        <v>8</v>
      </c>
      <c r="F125" s="146">
        <v>66</v>
      </c>
      <c r="G125" s="146">
        <v>360</v>
      </c>
      <c r="H125" s="146">
        <v>0</v>
      </c>
      <c r="I125" s="146"/>
    </row>
    <row r="126" spans="1:9" ht="21.95" customHeight="1" x14ac:dyDescent="0.2">
      <c r="A126" s="18"/>
      <c r="B126" s="70" t="s">
        <v>18</v>
      </c>
      <c r="C126" s="153">
        <v>508</v>
      </c>
      <c r="D126" s="161">
        <f>D121+D122+D123+D124+D125</f>
        <v>40.059999999999995</v>
      </c>
      <c r="E126" s="161">
        <f>E121+E122+E123+E124+E125</f>
        <v>48.21</v>
      </c>
      <c r="F126" s="161">
        <f>F121+F122+F123+F124+F125</f>
        <v>115.11</v>
      </c>
      <c r="G126" s="161">
        <f>G121+G122+G123+G124+G125</f>
        <v>1052.8600000000001</v>
      </c>
      <c r="H126" s="161">
        <f>H121+H122+H123+H124+H125</f>
        <v>2.12</v>
      </c>
      <c r="I126" s="146"/>
    </row>
    <row r="127" spans="1:9" ht="21.95" customHeight="1" x14ac:dyDescent="0.2">
      <c r="B127" s="287" t="s">
        <v>19</v>
      </c>
      <c r="C127" s="287"/>
      <c r="D127" s="287"/>
      <c r="E127" s="287"/>
      <c r="F127" s="287"/>
      <c r="G127" s="287"/>
      <c r="H127" s="287"/>
      <c r="I127" s="50">
        <f>G126/G151</f>
        <v>0.29214381047251459</v>
      </c>
    </row>
    <row r="128" spans="1:9" ht="31.5" customHeight="1" x14ac:dyDescent="0.2">
      <c r="A128" s="140" t="s">
        <v>20</v>
      </c>
      <c r="B128" s="70" t="s">
        <v>34</v>
      </c>
      <c r="C128" s="153">
        <v>70</v>
      </c>
      <c r="D128" s="146">
        <v>0.77</v>
      </c>
      <c r="E128" s="146">
        <v>0.14000000000000001</v>
      </c>
      <c r="F128" s="146">
        <v>2.66</v>
      </c>
      <c r="G128" s="146">
        <v>15.4</v>
      </c>
      <c r="H128" s="146">
        <v>12.25</v>
      </c>
      <c r="I128" s="146" t="s">
        <v>159</v>
      </c>
    </row>
    <row r="129" spans="1:9" ht="37.5" customHeight="1" x14ac:dyDescent="0.2">
      <c r="A129" s="7" t="s">
        <v>22</v>
      </c>
      <c r="B129" s="76" t="s">
        <v>74</v>
      </c>
      <c r="C129" s="153" t="s">
        <v>64</v>
      </c>
      <c r="D129" s="146">
        <v>2.06</v>
      </c>
      <c r="E129" s="146">
        <v>6.42</v>
      </c>
      <c r="F129" s="146">
        <v>11.29</v>
      </c>
      <c r="G129" s="146">
        <v>119.95</v>
      </c>
      <c r="H129" s="146">
        <v>10.72</v>
      </c>
      <c r="I129" s="146" t="s">
        <v>75</v>
      </c>
    </row>
    <row r="130" spans="1:9" s="45" customFormat="1" ht="21.95" customHeight="1" x14ac:dyDescent="0.2">
      <c r="A130" s="46"/>
      <c r="B130" s="70" t="s">
        <v>173</v>
      </c>
      <c r="C130" s="47" t="s">
        <v>83</v>
      </c>
      <c r="D130" s="146">
        <v>28.34</v>
      </c>
      <c r="E130" s="146">
        <v>31.48</v>
      </c>
      <c r="F130" s="146">
        <v>13.21</v>
      </c>
      <c r="G130" s="146">
        <v>451.7</v>
      </c>
      <c r="H130" s="146">
        <v>21.37</v>
      </c>
      <c r="I130" s="146" t="s">
        <v>248</v>
      </c>
    </row>
    <row r="131" spans="1:9" ht="21.95" customHeight="1" x14ac:dyDescent="0.2">
      <c r="A131" s="10"/>
      <c r="B131" s="68" t="s">
        <v>76</v>
      </c>
      <c r="C131" s="33">
        <v>200</v>
      </c>
      <c r="D131" s="34">
        <v>0.45</v>
      </c>
      <c r="E131" s="34">
        <v>0.1</v>
      </c>
      <c r="F131" s="34">
        <v>34</v>
      </c>
      <c r="G131" s="34">
        <v>141.19999999999999</v>
      </c>
      <c r="H131" s="34">
        <v>12</v>
      </c>
      <c r="I131" s="146" t="s">
        <v>249</v>
      </c>
    </row>
    <row r="132" spans="1:9" ht="21.95" customHeight="1" x14ac:dyDescent="0.2">
      <c r="A132" s="6"/>
      <c r="B132" s="70" t="s">
        <v>40</v>
      </c>
      <c r="C132" s="153" t="s">
        <v>29</v>
      </c>
      <c r="D132" s="146">
        <v>5.68</v>
      </c>
      <c r="E132" s="146">
        <v>0.8</v>
      </c>
      <c r="F132" s="146">
        <v>35.520000000000003</v>
      </c>
      <c r="G132" s="146">
        <v>173.2</v>
      </c>
      <c r="H132" s="146"/>
      <c r="I132" s="146" t="s">
        <v>220</v>
      </c>
    </row>
    <row r="133" spans="1:9" ht="21.95" customHeight="1" x14ac:dyDescent="0.2">
      <c r="A133" s="6"/>
      <c r="B133" s="70" t="s">
        <v>18</v>
      </c>
      <c r="C133" s="153">
        <v>870</v>
      </c>
      <c r="D133" s="153">
        <f>D128+D129+D130+D131+D132</f>
        <v>37.299999999999997</v>
      </c>
      <c r="E133" s="153">
        <f>E128+E129+E130+E131+E132</f>
        <v>38.94</v>
      </c>
      <c r="F133" s="153">
        <f>F128+F129+F130+F131+F132</f>
        <v>96.68</v>
      </c>
      <c r="G133" s="153">
        <f>G128+G129+G130+G131+G132</f>
        <v>901.45</v>
      </c>
      <c r="H133" s="153">
        <f>H128+H129+H130+H131+H132</f>
        <v>56.34</v>
      </c>
      <c r="I133" s="146"/>
    </row>
    <row r="134" spans="1:9" ht="21.95" customHeight="1" x14ac:dyDescent="0.2">
      <c r="A134" s="18"/>
      <c r="B134" s="287" t="s">
        <v>19</v>
      </c>
      <c r="C134" s="287"/>
      <c r="D134" s="287"/>
      <c r="E134" s="287"/>
      <c r="F134" s="287"/>
      <c r="G134" s="287"/>
      <c r="H134" s="287"/>
      <c r="I134" s="50">
        <f>G133/G151</f>
        <v>0.25013110760257606</v>
      </c>
    </row>
    <row r="135" spans="1:9" ht="21.95" customHeight="1" x14ac:dyDescent="0.2">
      <c r="A135" s="140" t="s">
        <v>30</v>
      </c>
      <c r="B135" s="78" t="s">
        <v>31</v>
      </c>
      <c r="C135" s="41">
        <v>30</v>
      </c>
      <c r="D135" s="42">
        <v>2.25</v>
      </c>
      <c r="E135" s="42">
        <v>2.94</v>
      </c>
      <c r="F135" s="42">
        <v>22.32</v>
      </c>
      <c r="G135" s="42">
        <v>125.1</v>
      </c>
      <c r="H135" s="149">
        <v>0</v>
      </c>
      <c r="I135" s="61" t="s">
        <v>218</v>
      </c>
    </row>
    <row r="136" spans="1:9" ht="21.95" customHeight="1" x14ac:dyDescent="0.2">
      <c r="A136" s="7" t="s">
        <v>32</v>
      </c>
      <c r="B136" s="67" t="s">
        <v>206</v>
      </c>
      <c r="C136" s="153">
        <v>200</v>
      </c>
      <c r="D136" s="146">
        <v>0.8</v>
      </c>
      <c r="E136" s="146">
        <v>0.8</v>
      </c>
      <c r="F136" s="146">
        <v>19.600000000000001</v>
      </c>
      <c r="G136" s="146">
        <v>94</v>
      </c>
      <c r="H136" s="146">
        <v>20</v>
      </c>
      <c r="I136" s="146" t="s">
        <v>242</v>
      </c>
    </row>
    <row r="137" spans="1:9" ht="21.95" customHeight="1" x14ac:dyDescent="0.2">
      <c r="A137" s="6"/>
      <c r="B137" s="76" t="s">
        <v>229</v>
      </c>
      <c r="C137" s="130">
        <v>200</v>
      </c>
      <c r="D137" s="131">
        <v>1</v>
      </c>
      <c r="E137" s="56">
        <v>0.2</v>
      </c>
      <c r="F137" s="56">
        <v>20.2</v>
      </c>
      <c r="G137" s="56">
        <v>86.6</v>
      </c>
      <c r="H137" s="146">
        <v>4</v>
      </c>
      <c r="I137" s="146" t="s">
        <v>217</v>
      </c>
    </row>
    <row r="138" spans="1:9" ht="21.95" customHeight="1" x14ac:dyDescent="0.2">
      <c r="A138" s="18"/>
      <c r="B138" s="70" t="s">
        <v>18</v>
      </c>
      <c r="C138" s="153">
        <v>430</v>
      </c>
      <c r="D138" s="146">
        <f>SUM(D135:D137)</f>
        <v>4.05</v>
      </c>
      <c r="E138" s="146">
        <f t="shared" ref="E138:H138" si="7">SUM(E135:E137)</f>
        <v>3.9400000000000004</v>
      </c>
      <c r="F138" s="146">
        <f t="shared" si="7"/>
        <v>62.120000000000005</v>
      </c>
      <c r="G138" s="146">
        <f t="shared" si="7"/>
        <v>305.7</v>
      </c>
      <c r="H138" s="146">
        <f t="shared" si="7"/>
        <v>24</v>
      </c>
      <c r="I138" s="146"/>
    </row>
    <row r="139" spans="1:9" ht="21.95" customHeight="1" x14ac:dyDescent="0.2">
      <c r="A139" s="6"/>
      <c r="B139" s="287" t="s">
        <v>19</v>
      </c>
      <c r="C139" s="287"/>
      <c r="D139" s="287"/>
      <c r="E139" s="287"/>
      <c r="F139" s="287"/>
      <c r="G139" s="287"/>
      <c r="H139" s="287"/>
      <c r="I139" s="50">
        <f>G138/G151</f>
        <v>8.4824537793674076E-2</v>
      </c>
    </row>
    <row r="140" spans="1:9" ht="21.95" customHeight="1" x14ac:dyDescent="0.2">
      <c r="A140" s="140" t="s">
        <v>33</v>
      </c>
      <c r="B140" s="70" t="s">
        <v>21</v>
      </c>
      <c r="C140" s="153">
        <v>70</v>
      </c>
      <c r="D140" s="146">
        <v>0.49</v>
      </c>
      <c r="E140" s="146">
        <v>7.0000000000000007E-2</v>
      </c>
      <c r="F140" s="146">
        <v>1.33</v>
      </c>
      <c r="G140" s="146">
        <v>8.4</v>
      </c>
      <c r="H140" s="146">
        <v>3.43</v>
      </c>
      <c r="I140" s="146" t="s">
        <v>159</v>
      </c>
    </row>
    <row r="141" spans="1:9" s="86" customFormat="1" ht="21.95" customHeight="1" x14ac:dyDescent="0.2">
      <c r="A141" s="87" t="s">
        <v>35</v>
      </c>
      <c r="B141" s="70" t="s">
        <v>95</v>
      </c>
      <c r="C141" s="153" t="s">
        <v>70</v>
      </c>
      <c r="D141" s="146">
        <v>25.73</v>
      </c>
      <c r="E141" s="146">
        <v>28.54</v>
      </c>
      <c r="F141" s="146">
        <v>5.2</v>
      </c>
      <c r="G141" s="146">
        <v>368</v>
      </c>
      <c r="H141" s="146">
        <v>1.66</v>
      </c>
      <c r="I141" s="146" t="s">
        <v>96</v>
      </c>
    </row>
    <row r="142" spans="1:9" ht="21.95" customHeight="1" x14ac:dyDescent="0.2">
      <c r="A142" s="140"/>
      <c r="B142" s="67" t="s">
        <v>246</v>
      </c>
      <c r="C142" s="154">
        <v>220</v>
      </c>
      <c r="D142" s="141">
        <v>19.91</v>
      </c>
      <c r="E142" s="141">
        <v>2.09</v>
      </c>
      <c r="F142" s="141">
        <v>51.24</v>
      </c>
      <c r="G142" s="141">
        <v>301.39999999999998</v>
      </c>
      <c r="H142" s="141">
        <v>0</v>
      </c>
      <c r="I142" s="146" t="s">
        <v>225</v>
      </c>
    </row>
    <row r="143" spans="1:9" ht="21.95" customHeight="1" x14ac:dyDescent="0.2">
      <c r="A143" s="6"/>
      <c r="B143" s="70" t="s">
        <v>38</v>
      </c>
      <c r="C143" s="153" t="s">
        <v>71</v>
      </c>
      <c r="D143" s="56">
        <v>0.57999999999999996</v>
      </c>
      <c r="E143" s="57">
        <v>0.23</v>
      </c>
      <c r="F143" s="56">
        <v>22.25</v>
      </c>
      <c r="G143" s="57">
        <v>102.6</v>
      </c>
      <c r="H143" s="56">
        <v>150.03</v>
      </c>
      <c r="I143" s="149" t="s">
        <v>155</v>
      </c>
    </row>
    <row r="144" spans="1:9" ht="21.95" customHeight="1" x14ac:dyDescent="0.2">
      <c r="A144" s="18"/>
      <c r="B144" s="70" t="s">
        <v>40</v>
      </c>
      <c r="C144" s="153" t="s">
        <v>41</v>
      </c>
      <c r="D144" s="56">
        <v>7.1</v>
      </c>
      <c r="E144" s="148">
        <v>1</v>
      </c>
      <c r="F144" s="146">
        <v>44.4</v>
      </c>
      <c r="G144" s="148">
        <v>216.5</v>
      </c>
      <c r="H144" s="146"/>
      <c r="I144" s="146" t="s">
        <v>220</v>
      </c>
    </row>
    <row r="145" spans="1:9" ht="21.95" customHeight="1" x14ac:dyDescent="0.2">
      <c r="A145" s="18"/>
      <c r="B145" s="70" t="s">
        <v>18</v>
      </c>
      <c r="C145" s="153">
        <v>760</v>
      </c>
      <c r="D145" s="146">
        <f>D140+D141+D142+D143+D144</f>
        <v>53.809999999999995</v>
      </c>
      <c r="E145" s="146">
        <f>E140+E141+E142+E143+E144</f>
        <v>31.93</v>
      </c>
      <c r="F145" s="146">
        <f>F140+F141+F142+F143+F144</f>
        <v>124.42000000000002</v>
      </c>
      <c r="G145" s="146">
        <f>G140+G141+G142+G143+G144</f>
        <v>996.9</v>
      </c>
      <c r="H145" s="146">
        <f>H140+H141+H142+H143+H144</f>
        <v>155.12</v>
      </c>
      <c r="I145" s="146"/>
    </row>
    <row r="146" spans="1:9" ht="21.95" customHeight="1" x14ac:dyDescent="0.2">
      <c r="A146" s="18"/>
      <c r="B146" s="287" t="s">
        <v>19</v>
      </c>
      <c r="C146" s="287"/>
      <c r="D146" s="287"/>
      <c r="E146" s="287"/>
      <c r="F146" s="287"/>
      <c r="G146" s="287"/>
      <c r="H146" s="287"/>
      <c r="I146" s="50">
        <f>G145/G151</f>
        <v>0.27661623070498426</v>
      </c>
    </row>
    <row r="147" spans="1:9" ht="21.95" customHeight="1" x14ac:dyDescent="0.2">
      <c r="A147" s="175" t="s">
        <v>42</v>
      </c>
      <c r="B147" s="67" t="s">
        <v>213</v>
      </c>
      <c r="C147" s="154">
        <v>200</v>
      </c>
      <c r="D147" s="141">
        <v>5.8</v>
      </c>
      <c r="E147" s="91">
        <v>5</v>
      </c>
      <c r="F147" s="141">
        <v>9.6</v>
      </c>
      <c r="G147" s="141">
        <v>107</v>
      </c>
      <c r="H147" s="141">
        <v>2.6</v>
      </c>
      <c r="I147" s="141" t="s">
        <v>226</v>
      </c>
    </row>
    <row r="148" spans="1:9" s="45" customFormat="1" ht="21.95" customHeight="1" x14ac:dyDescent="0.2">
      <c r="A148" s="19" t="s">
        <v>43</v>
      </c>
      <c r="B148" s="70" t="s">
        <v>300</v>
      </c>
      <c r="C148" s="153">
        <v>90</v>
      </c>
      <c r="D148" s="146">
        <v>4.93</v>
      </c>
      <c r="E148" s="146">
        <v>1.62</v>
      </c>
      <c r="F148" s="146">
        <v>49.72</v>
      </c>
      <c r="G148" s="146">
        <v>240</v>
      </c>
      <c r="H148" s="146">
        <v>0.14000000000000001</v>
      </c>
      <c r="I148" s="162"/>
    </row>
    <row r="149" spans="1:9" ht="21.95" customHeight="1" x14ac:dyDescent="0.2">
      <c r="A149" s="22"/>
      <c r="B149" s="67" t="s">
        <v>18</v>
      </c>
      <c r="C149" s="154">
        <v>290</v>
      </c>
      <c r="D149" s="141">
        <f>D147+D148</f>
        <v>10.73</v>
      </c>
      <c r="E149" s="141">
        <f>E147+E148</f>
        <v>6.62</v>
      </c>
      <c r="F149" s="141">
        <f>F147+F148</f>
        <v>59.32</v>
      </c>
      <c r="G149" s="141">
        <f>G147+G148</f>
        <v>347</v>
      </c>
      <c r="H149" s="141">
        <f>H147+H148</f>
        <v>2.74</v>
      </c>
      <c r="I149" s="141"/>
    </row>
    <row r="150" spans="1:9" ht="21.95" customHeight="1" x14ac:dyDescent="0.2">
      <c r="A150" s="140"/>
      <c r="B150" s="287" t="s">
        <v>19</v>
      </c>
      <c r="C150" s="287"/>
      <c r="D150" s="287"/>
      <c r="E150" s="287"/>
      <c r="F150" s="287"/>
      <c r="G150" s="287"/>
      <c r="H150" s="287"/>
      <c r="I150" s="51">
        <f>G149/G151</f>
        <v>9.628431342625092E-2</v>
      </c>
    </row>
    <row r="151" spans="1:9" ht="21.95" customHeight="1" x14ac:dyDescent="0.2">
      <c r="A151" s="7"/>
      <c r="B151" s="98" t="s">
        <v>77</v>
      </c>
      <c r="C151" s="99">
        <f t="shared" ref="C151:H151" si="8">C126+C133+C138+C145+C149</f>
        <v>2858</v>
      </c>
      <c r="D151" s="127">
        <f t="shared" si="8"/>
        <v>145.94999999999996</v>
      </c>
      <c r="E151" s="127">
        <f t="shared" si="8"/>
        <v>129.64000000000001</v>
      </c>
      <c r="F151" s="127">
        <f t="shared" si="8"/>
        <v>457.65000000000003</v>
      </c>
      <c r="G151" s="127">
        <f t="shared" si="8"/>
        <v>3603.9100000000003</v>
      </c>
      <c r="H151" s="127">
        <f t="shared" si="8"/>
        <v>240.32000000000002</v>
      </c>
      <c r="I151" s="95">
        <f>I127+I134+I139+I146+I150</f>
        <v>0.99999999999999989</v>
      </c>
    </row>
    <row r="152" spans="1:9" ht="21.95" customHeight="1" x14ac:dyDescent="0.2">
      <c r="A152" s="6"/>
      <c r="B152" s="66"/>
      <c r="C152" s="140"/>
      <c r="D152" s="9"/>
      <c r="E152" s="9"/>
      <c r="F152" s="9"/>
      <c r="G152" s="9"/>
      <c r="H152" s="9"/>
      <c r="I152" s="12"/>
    </row>
    <row r="153" spans="1:9" ht="20.100000000000001" customHeight="1" x14ac:dyDescent="0.2">
      <c r="A153" s="293"/>
      <c r="B153" s="293"/>
      <c r="C153" s="293"/>
      <c r="D153" s="293"/>
      <c r="E153" s="293"/>
      <c r="F153" s="293"/>
      <c r="G153" s="293"/>
      <c r="H153" s="293"/>
      <c r="I153" s="293"/>
    </row>
    <row r="154" spans="1:9" ht="20.100000000000001" customHeight="1" x14ac:dyDescent="0.2">
      <c r="A154" s="293"/>
      <c r="B154" s="293"/>
      <c r="C154" s="293"/>
      <c r="D154" s="293"/>
      <c r="E154" s="293"/>
      <c r="F154" s="293"/>
      <c r="G154" s="293"/>
      <c r="H154" s="293"/>
      <c r="I154" s="293"/>
    </row>
    <row r="155" spans="1:9" ht="20.100000000000001" customHeight="1" x14ac:dyDescent="0.2">
      <c r="A155" s="293"/>
      <c r="B155" s="293"/>
      <c r="C155" s="293"/>
      <c r="D155" s="293"/>
      <c r="E155" s="293"/>
      <c r="F155" s="293"/>
      <c r="G155" s="293"/>
      <c r="H155" s="293"/>
      <c r="I155" s="293"/>
    </row>
    <row r="156" spans="1:9" ht="20.100000000000001" customHeight="1" x14ac:dyDescent="0.2">
      <c r="A156" s="293"/>
      <c r="B156" s="293"/>
      <c r="C156" s="293"/>
      <c r="D156" s="293"/>
      <c r="E156" s="293"/>
      <c r="F156" s="293"/>
      <c r="G156" s="293"/>
      <c r="H156" s="293"/>
      <c r="I156" s="293"/>
    </row>
    <row r="157" spans="1:9" ht="20.100000000000001" customHeight="1" x14ac:dyDescent="0.2">
      <c r="A157" s="293"/>
      <c r="B157" s="293"/>
      <c r="C157" s="293"/>
      <c r="D157" s="293"/>
      <c r="E157" s="293"/>
      <c r="F157" s="293"/>
      <c r="G157" s="293"/>
      <c r="H157" s="293"/>
      <c r="I157" s="293"/>
    </row>
    <row r="158" spans="1:9" ht="99.75" customHeight="1" x14ac:dyDescent="0.2">
      <c r="A158" s="119" t="s">
        <v>0</v>
      </c>
      <c r="B158" s="120" t="s">
        <v>1</v>
      </c>
      <c r="C158" s="119" t="s">
        <v>2</v>
      </c>
      <c r="D158" s="152" t="s">
        <v>3</v>
      </c>
      <c r="E158" s="152" t="s">
        <v>4</v>
      </c>
      <c r="F158" s="152" t="s">
        <v>5</v>
      </c>
      <c r="G158" s="119" t="s">
        <v>6</v>
      </c>
      <c r="H158" s="152" t="s">
        <v>7</v>
      </c>
      <c r="I158" s="119" t="s">
        <v>199</v>
      </c>
    </row>
    <row r="159" spans="1:9" ht="21.95" customHeight="1" x14ac:dyDescent="0.2">
      <c r="A159" s="40">
        <v>1</v>
      </c>
      <c r="B159" s="121">
        <v>2</v>
      </c>
      <c r="C159" s="41">
        <v>3</v>
      </c>
      <c r="D159" s="42">
        <v>6</v>
      </c>
      <c r="E159" s="42">
        <v>7</v>
      </c>
      <c r="F159" s="42">
        <v>8</v>
      </c>
      <c r="G159" s="42">
        <v>9</v>
      </c>
      <c r="H159" s="42">
        <v>10</v>
      </c>
      <c r="I159" s="40">
        <v>11</v>
      </c>
    </row>
    <row r="160" spans="1:9" ht="21.95" customHeight="1" x14ac:dyDescent="0.2">
      <c r="A160" s="142" t="s">
        <v>189</v>
      </c>
      <c r="B160" s="70" t="s">
        <v>165</v>
      </c>
      <c r="C160" s="58" t="s">
        <v>46</v>
      </c>
      <c r="D160" s="146">
        <v>2.33</v>
      </c>
      <c r="E160" s="146">
        <v>8.1199999999999992</v>
      </c>
      <c r="F160" s="146">
        <v>15.55</v>
      </c>
      <c r="G160" s="146">
        <v>144.6</v>
      </c>
      <c r="H160" s="146">
        <v>0</v>
      </c>
      <c r="I160" s="56" t="s">
        <v>160</v>
      </c>
    </row>
    <row r="161" spans="1:9" ht="21.95" customHeight="1" x14ac:dyDescent="0.2">
      <c r="A161" s="175" t="s">
        <v>11</v>
      </c>
      <c r="B161" s="76" t="s">
        <v>202</v>
      </c>
      <c r="C161" s="153" t="s">
        <v>79</v>
      </c>
      <c r="D161" s="146">
        <v>31.69</v>
      </c>
      <c r="E161" s="146">
        <v>35.340000000000003</v>
      </c>
      <c r="F161" s="146">
        <v>42.76</v>
      </c>
      <c r="G161" s="146">
        <v>501.56</v>
      </c>
      <c r="H161" s="146">
        <v>0.69</v>
      </c>
      <c r="I161" s="146" t="s">
        <v>114</v>
      </c>
    </row>
    <row r="162" spans="1:9" ht="21.95" customHeight="1" x14ac:dyDescent="0.2">
      <c r="A162" s="37" t="s">
        <v>12</v>
      </c>
      <c r="B162" s="70" t="s">
        <v>47</v>
      </c>
      <c r="C162" s="153">
        <v>200</v>
      </c>
      <c r="D162" s="146">
        <v>3.17</v>
      </c>
      <c r="E162" s="146">
        <v>2.68</v>
      </c>
      <c r="F162" s="146">
        <v>15.95</v>
      </c>
      <c r="G162" s="146">
        <v>100.6</v>
      </c>
      <c r="H162" s="146">
        <v>1.3</v>
      </c>
      <c r="I162" s="146" t="s">
        <v>161</v>
      </c>
    </row>
    <row r="163" spans="1:9" ht="21.95" customHeight="1" x14ac:dyDescent="0.2">
      <c r="A163" s="18"/>
      <c r="B163" s="70" t="s">
        <v>10</v>
      </c>
      <c r="C163" s="153">
        <v>24</v>
      </c>
      <c r="D163" s="146">
        <v>1.8</v>
      </c>
      <c r="E163" s="146">
        <v>0.7</v>
      </c>
      <c r="F163" s="146">
        <v>12.34</v>
      </c>
      <c r="G163" s="146">
        <v>62.88</v>
      </c>
      <c r="H163" s="146">
        <v>0</v>
      </c>
      <c r="I163" s="32" t="s">
        <v>235</v>
      </c>
    </row>
    <row r="164" spans="1:9" ht="21.95" customHeight="1" x14ac:dyDescent="0.2">
      <c r="A164" s="23"/>
      <c r="B164" s="70" t="s">
        <v>18</v>
      </c>
      <c r="C164" s="153">
        <v>459</v>
      </c>
      <c r="D164" s="146">
        <f>D160+D161+D162+D163</f>
        <v>38.99</v>
      </c>
      <c r="E164" s="146">
        <f>E160+E161+E162+E163</f>
        <v>46.84</v>
      </c>
      <c r="F164" s="146">
        <f>F160+F161+F162+F163</f>
        <v>86.600000000000009</v>
      </c>
      <c r="G164" s="146">
        <f>G160+G161+G162+G163</f>
        <v>809.64</v>
      </c>
      <c r="H164" s="146">
        <f>H160+H161+H162+H163</f>
        <v>1.99</v>
      </c>
      <c r="I164" s="146"/>
    </row>
    <row r="165" spans="1:9" ht="21.95" customHeight="1" x14ac:dyDescent="0.2">
      <c r="A165" s="23"/>
      <c r="B165" s="287" t="s">
        <v>19</v>
      </c>
      <c r="C165" s="287"/>
      <c r="D165" s="287"/>
      <c r="E165" s="287"/>
      <c r="F165" s="287"/>
      <c r="G165" s="287"/>
      <c r="H165" s="287"/>
      <c r="I165" s="50">
        <f>G164/G189</f>
        <v>0.24868079146369182</v>
      </c>
    </row>
    <row r="166" spans="1:9" ht="21.95" customHeight="1" x14ac:dyDescent="0.2">
      <c r="A166" s="140" t="s">
        <v>20</v>
      </c>
      <c r="B166" s="70" t="s">
        <v>21</v>
      </c>
      <c r="C166" s="153">
        <v>70</v>
      </c>
      <c r="D166" s="146">
        <v>0.49</v>
      </c>
      <c r="E166" s="146">
        <v>7.0000000000000007E-2</v>
      </c>
      <c r="F166" s="146">
        <v>1.33</v>
      </c>
      <c r="G166" s="146">
        <v>8.4</v>
      </c>
      <c r="H166" s="146">
        <v>3.43</v>
      </c>
      <c r="I166" s="146" t="s">
        <v>159</v>
      </c>
    </row>
    <row r="167" spans="1:9" ht="21.95" customHeight="1" x14ac:dyDescent="0.2">
      <c r="A167" s="7" t="s">
        <v>22</v>
      </c>
      <c r="B167" s="70" t="s">
        <v>80</v>
      </c>
      <c r="C167" s="153" t="s">
        <v>81</v>
      </c>
      <c r="D167" s="146">
        <v>7.97</v>
      </c>
      <c r="E167" s="146">
        <v>3.11</v>
      </c>
      <c r="F167" s="146">
        <v>17.100000000000001</v>
      </c>
      <c r="G167" s="146">
        <v>139.80000000000001</v>
      </c>
      <c r="H167" s="146">
        <v>12.16</v>
      </c>
      <c r="I167" s="146" t="s">
        <v>82</v>
      </c>
    </row>
    <row r="168" spans="1:9" s="45" customFormat="1" ht="21.95" customHeight="1" x14ac:dyDescent="0.2">
      <c r="A168" s="37"/>
      <c r="B168" s="70" t="s">
        <v>250</v>
      </c>
      <c r="C168" s="47" t="s">
        <v>64</v>
      </c>
      <c r="D168" s="146">
        <v>27.58</v>
      </c>
      <c r="E168" s="146">
        <v>21.12</v>
      </c>
      <c r="F168" s="146">
        <v>62.63</v>
      </c>
      <c r="G168" s="146">
        <v>566</v>
      </c>
      <c r="H168" s="146"/>
      <c r="I168" s="163" t="s">
        <v>251</v>
      </c>
    </row>
    <row r="169" spans="1:9" ht="21.95" customHeight="1" x14ac:dyDescent="0.2">
      <c r="A169" s="6"/>
      <c r="B169" s="70" t="s">
        <v>84</v>
      </c>
      <c r="C169" s="153">
        <v>200</v>
      </c>
      <c r="D169" s="146">
        <v>0.66</v>
      </c>
      <c r="E169" s="146">
        <v>0.09</v>
      </c>
      <c r="F169" s="146">
        <v>32</v>
      </c>
      <c r="G169" s="146">
        <v>132.80000000000001</v>
      </c>
      <c r="H169" s="146">
        <v>0.73</v>
      </c>
      <c r="I169" s="146" t="s">
        <v>85</v>
      </c>
    </row>
    <row r="170" spans="1:9" ht="21.95" customHeight="1" x14ac:dyDescent="0.2">
      <c r="A170" s="6"/>
      <c r="B170" s="70" t="s">
        <v>40</v>
      </c>
      <c r="C170" s="153" t="s">
        <v>29</v>
      </c>
      <c r="D170" s="146">
        <v>5.68</v>
      </c>
      <c r="E170" s="146">
        <v>0.8</v>
      </c>
      <c r="F170" s="146">
        <v>35.520000000000003</v>
      </c>
      <c r="G170" s="146">
        <v>173.2</v>
      </c>
      <c r="H170" s="146"/>
      <c r="I170" s="146" t="s">
        <v>220</v>
      </c>
    </row>
    <row r="171" spans="1:9" ht="21.95" customHeight="1" x14ac:dyDescent="0.2">
      <c r="A171" s="18"/>
      <c r="B171" s="70" t="s">
        <v>18</v>
      </c>
      <c r="C171" s="153">
        <v>890</v>
      </c>
      <c r="D171" s="153">
        <f>D166+D167+D168+D169+D170</f>
        <v>42.379999999999995</v>
      </c>
      <c r="E171" s="153">
        <f>E166+E167+E168+E169+E170</f>
        <v>25.19</v>
      </c>
      <c r="F171" s="153">
        <f>F166+F167+F168+F169+F170</f>
        <v>148.58000000000001</v>
      </c>
      <c r="G171" s="153">
        <f>G166+G167+G168+G169+G170</f>
        <v>1020.2</v>
      </c>
      <c r="H171" s="153">
        <f>H166+H167+H168+H169+H170</f>
        <v>16.32</v>
      </c>
      <c r="I171" s="146"/>
    </row>
    <row r="172" spans="1:9" ht="21.95" customHeight="1" x14ac:dyDescent="0.2">
      <c r="A172" s="6"/>
      <c r="B172" s="287" t="s">
        <v>19</v>
      </c>
      <c r="C172" s="287"/>
      <c r="D172" s="287"/>
      <c r="E172" s="287"/>
      <c r="F172" s="287"/>
      <c r="G172" s="287"/>
      <c r="H172" s="287"/>
      <c r="I172" s="50">
        <f>G171/G189</f>
        <v>0.31335426047534509</v>
      </c>
    </row>
    <row r="173" spans="1:9" ht="21.95" customHeight="1" x14ac:dyDescent="0.2">
      <c r="A173" s="140" t="s">
        <v>30</v>
      </c>
      <c r="B173" s="78" t="s">
        <v>31</v>
      </c>
      <c r="C173" s="41">
        <v>30</v>
      </c>
      <c r="D173" s="42">
        <v>2.25</v>
      </c>
      <c r="E173" s="42">
        <v>2.94</v>
      </c>
      <c r="F173" s="42">
        <v>22.32</v>
      </c>
      <c r="G173" s="42">
        <v>125.1</v>
      </c>
      <c r="H173" s="149">
        <v>0</v>
      </c>
      <c r="I173" s="61" t="s">
        <v>218</v>
      </c>
    </row>
    <row r="174" spans="1:9" ht="21.95" customHeight="1" x14ac:dyDescent="0.2">
      <c r="A174" s="7" t="s">
        <v>32</v>
      </c>
      <c r="B174" s="76" t="s">
        <v>229</v>
      </c>
      <c r="C174" s="130">
        <v>200</v>
      </c>
      <c r="D174" s="131">
        <v>1</v>
      </c>
      <c r="E174" s="56">
        <v>0.2</v>
      </c>
      <c r="F174" s="56">
        <v>20.2</v>
      </c>
      <c r="G174" s="56">
        <v>86.6</v>
      </c>
      <c r="H174" s="146">
        <v>4</v>
      </c>
      <c r="I174" s="146" t="s">
        <v>217</v>
      </c>
    </row>
    <row r="175" spans="1:9" ht="21.95" customHeight="1" x14ac:dyDescent="0.2">
      <c r="A175" s="7"/>
      <c r="B175" s="70" t="s">
        <v>101</v>
      </c>
      <c r="C175" s="153">
        <v>200</v>
      </c>
      <c r="D175" s="146">
        <v>1.8</v>
      </c>
      <c r="E175" s="146">
        <v>0.4</v>
      </c>
      <c r="F175" s="146">
        <v>16.2</v>
      </c>
      <c r="G175" s="146">
        <v>86</v>
      </c>
      <c r="H175" s="146">
        <v>120</v>
      </c>
      <c r="I175" s="146" t="s">
        <v>219</v>
      </c>
    </row>
    <row r="176" spans="1:9" ht="21.95" customHeight="1" x14ac:dyDescent="0.2">
      <c r="A176" s="6"/>
      <c r="B176" s="70" t="s">
        <v>18</v>
      </c>
      <c r="C176" s="153">
        <v>430</v>
      </c>
      <c r="D176" s="146">
        <f>SUM(D173:D175)</f>
        <v>5.05</v>
      </c>
      <c r="E176" s="146">
        <f t="shared" ref="E176:H176" si="9">SUM(E173:E175)</f>
        <v>3.54</v>
      </c>
      <c r="F176" s="146">
        <f t="shared" si="9"/>
        <v>58.72</v>
      </c>
      <c r="G176" s="146">
        <f t="shared" si="9"/>
        <v>297.7</v>
      </c>
      <c r="H176" s="146">
        <f t="shared" si="9"/>
        <v>124</v>
      </c>
      <c r="I176" s="146"/>
    </row>
    <row r="177" spans="1:9" ht="21.95" customHeight="1" x14ac:dyDescent="0.2">
      <c r="A177" s="7"/>
      <c r="B177" s="287" t="s">
        <v>19</v>
      </c>
      <c r="C177" s="287"/>
      <c r="D177" s="287"/>
      <c r="E177" s="287"/>
      <c r="F177" s="287"/>
      <c r="G177" s="287"/>
      <c r="H177" s="287"/>
      <c r="I177" s="50">
        <f>G176/G189</f>
        <v>9.1438505531768507E-2</v>
      </c>
    </row>
    <row r="178" spans="1:9" ht="21.95" customHeight="1" x14ac:dyDescent="0.2">
      <c r="A178" s="140" t="s">
        <v>33</v>
      </c>
      <c r="B178" s="70" t="s">
        <v>34</v>
      </c>
      <c r="C178" s="153">
        <v>70</v>
      </c>
      <c r="D178" s="146">
        <v>0.77</v>
      </c>
      <c r="E178" s="146">
        <v>0.14000000000000001</v>
      </c>
      <c r="F178" s="146">
        <v>2.66</v>
      </c>
      <c r="G178" s="146">
        <v>15.4</v>
      </c>
      <c r="H178" s="146">
        <v>12.25</v>
      </c>
      <c r="I178" s="146" t="s">
        <v>159</v>
      </c>
    </row>
    <row r="179" spans="1:9" ht="42.75" customHeight="1" x14ac:dyDescent="0.2">
      <c r="A179" s="6" t="s">
        <v>35</v>
      </c>
      <c r="B179" s="76" t="s">
        <v>252</v>
      </c>
      <c r="C179" s="153" t="s">
        <v>70</v>
      </c>
      <c r="D179" s="146">
        <v>10.75</v>
      </c>
      <c r="E179" s="146">
        <v>11.18</v>
      </c>
      <c r="F179" s="146">
        <v>12.4</v>
      </c>
      <c r="G179" s="146">
        <v>193</v>
      </c>
      <c r="H179" s="153">
        <v>0.28999999999999998</v>
      </c>
      <c r="I179" s="146" t="s">
        <v>253</v>
      </c>
    </row>
    <row r="180" spans="1:9" ht="21.95" customHeight="1" x14ac:dyDescent="0.2">
      <c r="B180" s="70" t="s">
        <v>132</v>
      </c>
      <c r="C180" s="153">
        <v>220</v>
      </c>
      <c r="D180" s="146">
        <v>4.49</v>
      </c>
      <c r="E180" s="146">
        <v>7.04</v>
      </c>
      <c r="F180" s="146">
        <v>29.98</v>
      </c>
      <c r="G180" s="146">
        <v>201.3</v>
      </c>
      <c r="H180" s="146">
        <v>26.63</v>
      </c>
      <c r="I180" s="146" t="s">
        <v>222</v>
      </c>
    </row>
    <row r="181" spans="1:9" ht="21.95" customHeight="1" x14ac:dyDescent="0.2">
      <c r="A181" s="6"/>
      <c r="B181" s="70" t="s">
        <v>208</v>
      </c>
      <c r="C181" s="153" t="s">
        <v>209</v>
      </c>
      <c r="D181" s="146">
        <v>0.12</v>
      </c>
      <c r="E181" s="146">
        <v>0.02</v>
      </c>
      <c r="F181" s="146">
        <v>9.76</v>
      </c>
      <c r="G181" s="146">
        <v>40</v>
      </c>
      <c r="H181" s="146">
        <v>0.11</v>
      </c>
      <c r="I181" s="146" t="s">
        <v>221</v>
      </c>
    </row>
    <row r="182" spans="1:9" ht="21.95" customHeight="1" x14ac:dyDescent="0.2">
      <c r="A182" s="18"/>
      <c r="B182" s="70" t="s">
        <v>40</v>
      </c>
      <c r="C182" s="153" t="s">
        <v>41</v>
      </c>
      <c r="D182" s="56">
        <v>7.1</v>
      </c>
      <c r="E182" s="148">
        <v>1</v>
      </c>
      <c r="F182" s="146">
        <v>44.4</v>
      </c>
      <c r="G182" s="148">
        <v>216.5</v>
      </c>
      <c r="H182" s="146"/>
      <c r="I182" s="146" t="s">
        <v>220</v>
      </c>
    </row>
    <row r="183" spans="1:9" ht="21.95" customHeight="1" x14ac:dyDescent="0.2">
      <c r="A183" s="23"/>
      <c r="B183" s="70" t="s">
        <v>18</v>
      </c>
      <c r="C183" s="153">
        <v>750</v>
      </c>
      <c r="D183" s="153">
        <f>SUM(D178:D182)</f>
        <v>23.229999999999997</v>
      </c>
      <c r="E183" s="153">
        <f>SUM(E178:E182)</f>
        <v>19.38</v>
      </c>
      <c r="F183" s="153">
        <f>SUM(F178:F182)</f>
        <v>99.199999999999989</v>
      </c>
      <c r="G183" s="153">
        <f>SUM(G178:G182)</f>
        <v>666.2</v>
      </c>
      <c r="H183" s="153">
        <f>SUM(H178:H182)</f>
        <v>39.28</v>
      </c>
      <c r="I183" s="146"/>
    </row>
    <row r="184" spans="1:9" ht="21.95" customHeight="1" x14ac:dyDescent="0.2">
      <c r="A184" s="23"/>
      <c r="B184" s="287" t="s">
        <v>19</v>
      </c>
      <c r="C184" s="287"/>
      <c r="D184" s="287"/>
      <c r="E184" s="287"/>
      <c r="F184" s="287"/>
      <c r="G184" s="287"/>
      <c r="H184" s="287"/>
      <c r="I184" s="50">
        <f>G183/G189</f>
        <v>0.20462321929883839</v>
      </c>
    </row>
    <row r="185" spans="1:9" ht="21.95" customHeight="1" x14ac:dyDescent="0.2">
      <c r="A185" s="175" t="s">
        <v>42</v>
      </c>
      <c r="B185" s="67" t="s">
        <v>196</v>
      </c>
      <c r="C185" s="154">
        <v>200</v>
      </c>
      <c r="D185" s="141">
        <v>5.8</v>
      </c>
      <c r="E185" s="141">
        <v>5</v>
      </c>
      <c r="F185" s="141">
        <v>8.4</v>
      </c>
      <c r="G185" s="141">
        <v>102</v>
      </c>
      <c r="H185" s="141">
        <v>0.6</v>
      </c>
      <c r="I185" s="146" t="s">
        <v>244</v>
      </c>
    </row>
    <row r="186" spans="1:9" s="45" customFormat="1" ht="21.95" customHeight="1" x14ac:dyDescent="0.2">
      <c r="A186" s="19" t="s">
        <v>43</v>
      </c>
      <c r="B186" s="70" t="s">
        <v>17</v>
      </c>
      <c r="C186" s="153">
        <v>24</v>
      </c>
      <c r="D186" s="146">
        <v>6.4</v>
      </c>
      <c r="E186" s="146">
        <v>8</v>
      </c>
      <c r="F186" s="146">
        <v>66</v>
      </c>
      <c r="G186" s="146">
        <v>360</v>
      </c>
      <c r="H186" s="146">
        <v>0</v>
      </c>
      <c r="I186" s="146"/>
    </row>
    <row r="187" spans="1:9" ht="21.95" customHeight="1" x14ac:dyDescent="0.2">
      <c r="A187" s="19"/>
      <c r="B187" s="67" t="s">
        <v>18</v>
      </c>
      <c r="C187" s="154">
        <v>224</v>
      </c>
      <c r="D187" s="141">
        <f>D185+D186</f>
        <v>12.2</v>
      </c>
      <c r="E187" s="141">
        <f>E185+E186</f>
        <v>13</v>
      </c>
      <c r="F187" s="141">
        <f>F185+F186</f>
        <v>74.400000000000006</v>
      </c>
      <c r="G187" s="141">
        <f>G185+G186</f>
        <v>462</v>
      </c>
      <c r="H187" s="141">
        <f>H185+H186</f>
        <v>0.6</v>
      </c>
      <c r="I187" s="141"/>
    </row>
    <row r="188" spans="1:9" ht="21.95" customHeight="1" x14ac:dyDescent="0.2">
      <c r="A188" s="25"/>
      <c r="B188" s="295" t="s">
        <v>19</v>
      </c>
      <c r="C188" s="295"/>
      <c r="D188" s="295"/>
      <c r="E188" s="295"/>
      <c r="F188" s="295"/>
      <c r="G188" s="295"/>
      <c r="H188" s="295"/>
      <c r="I188" s="26">
        <f>G187/G189</f>
        <v>0.14190322323035623</v>
      </c>
    </row>
    <row r="189" spans="1:9" ht="21.95" customHeight="1" x14ac:dyDescent="0.2">
      <c r="A189" s="10"/>
      <c r="B189" s="98" t="s">
        <v>88</v>
      </c>
      <c r="C189" s="99">
        <f t="shared" ref="C189:H189" si="10">C164+C171+C176+C183+C187</f>
        <v>2753</v>
      </c>
      <c r="D189" s="99">
        <f t="shared" si="10"/>
        <v>121.85000000000001</v>
      </c>
      <c r="E189" s="99">
        <f t="shared" si="10"/>
        <v>107.95</v>
      </c>
      <c r="F189" s="99">
        <f t="shared" si="10"/>
        <v>467.5</v>
      </c>
      <c r="G189" s="99">
        <f t="shared" si="10"/>
        <v>3255.74</v>
      </c>
      <c r="H189" s="99">
        <f t="shared" si="10"/>
        <v>182.19</v>
      </c>
      <c r="I189" s="95">
        <f>I165+I172+I177+I184+I188</f>
        <v>1</v>
      </c>
    </row>
    <row r="190" spans="1:9" ht="21.95" customHeight="1" x14ac:dyDescent="0.2">
      <c r="A190" s="17"/>
      <c r="B190" s="65"/>
      <c r="C190" s="140"/>
      <c r="D190" s="140"/>
      <c r="E190" s="140"/>
      <c r="F190" s="140"/>
      <c r="G190" s="140"/>
      <c r="H190" s="140"/>
      <c r="I190" s="12"/>
    </row>
    <row r="191" spans="1:9" ht="20.100000000000001" customHeight="1" x14ac:dyDescent="0.2">
      <c r="A191" s="293"/>
      <c r="B191" s="293"/>
      <c r="C191" s="293"/>
      <c r="D191" s="293"/>
      <c r="E191" s="293"/>
      <c r="F191" s="293"/>
      <c r="G191" s="293"/>
      <c r="H191" s="293"/>
      <c r="I191" s="293"/>
    </row>
    <row r="192" spans="1:9" ht="20.100000000000001" customHeight="1" x14ac:dyDescent="0.2">
      <c r="A192" s="293"/>
      <c r="B192" s="293"/>
      <c r="C192" s="293"/>
      <c r="D192" s="293"/>
      <c r="E192" s="293"/>
      <c r="F192" s="293"/>
      <c r="G192" s="293"/>
      <c r="H192" s="293"/>
      <c r="I192" s="293"/>
    </row>
    <row r="193" spans="1:9" ht="20.100000000000001" customHeight="1" x14ac:dyDescent="0.2">
      <c r="A193" s="293"/>
      <c r="B193" s="293"/>
      <c r="C193" s="293"/>
      <c r="D193" s="293"/>
      <c r="E193" s="293"/>
      <c r="F193" s="293"/>
      <c r="G193" s="293"/>
      <c r="H193" s="293"/>
      <c r="I193" s="293"/>
    </row>
    <row r="194" spans="1:9" ht="20.100000000000001" customHeight="1" x14ac:dyDescent="0.2">
      <c r="A194" s="293"/>
      <c r="B194" s="293"/>
      <c r="C194" s="293"/>
      <c r="D194" s="293"/>
      <c r="E194" s="293"/>
      <c r="F194" s="293"/>
      <c r="G194" s="293"/>
      <c r="H194" s="293"/>
      <c r="I194" s="293"/>
    </row>
    <row r="195" spans="1:9" ht="20.100000000000001" customHeight="1" x14ac:dyDescent="0.2">
      <c r="A195" s="293"/>
      <c r="B195" s="293"/>
      <c r="C195" s="293"/>
      <c r="D195" s="293"/>
      <c r="E195" s="293"/>
      <c r="F195" s="293"/>
      <c r="G195" s="293"/>
      <c r="H195" s="293"/>
      <c r="I195" s="293"/>
    </row>
    <row r="196" spans="1:9" ht="99.75" customHeight="1" x14ac:dyDescent="0.2">
      <c r="A196" s="5" t="s">
        <v>0</v>
      </c>
      <c r="B196" s="64" t="s">
        <v>1</v>
      </c>
      <c r="C196" s="5" t="s">
        <v>2</v>
      </c>
      <c r="D196" s="151" t="s">
        <v>3</v>
      </c>
      <c r="E196" s="151" t="s">
        <v>4</v>
      </c>
      <c r="F196" s="151" t="s">
        <v>5</v>
      </c>
      <c r="G196" s="5" t="s">
        <v>6</v>
      </c>
      <c r="H196" s="151" t="s">
        <v>7</v>
      </c>
      <c r="I196" s="5" t="s">
        <v>199</v>
      </c>
    </row>
    <row r="197" spans="1:9" ht="21.95" customHeight="1" x14ac:dyDescent="0.2">
      <c r="A197" s="140">
        <v>1</v>
      </c>
      <c r="B197" s="65">
        <v>2</v>
      </c>
      <c r="C197" s="151">
        <v>3</v>
      </c>
      <c r="D197" s="140">
        <v>6</v>
      </c>
      <c r="E197" s="140">
        <v>7</v>
      </c>
      <c r="F197" s="140">
        <v>8</v>
      </c>
      <c r="G197" s="140">
        <v>9</v>
      </c>
      <c r="H197" s="140">
        <v>10</v>
      </c>
      <c r="I197" s="140">
        <v>11</v>
      </c>
    </row>
    <row r="198" spans="1:9" ht="21.95" customHeight="1" x14ac:dyDescent="0.2">
      <c r="A198" s="141" t="s">
        <v>190</v>
      </c>
      <c r="B198" s="70" t="s">
        <v>165</v>
      </c>
      <c r="C198" s="58" t="s">
        <v>46</v>
      </c>
      <c r="D198" s="146">
        <v>2.33</v>
      </c>
      <c r="E198" s="146">
        <v>8.1199999999999992</v>
      </c>
      <c r="F198" s="146">
        <v>15.55</v>
      </c>
      <c r="G198" s="146">
        <v>144.6</v>
      </c>
      <c r="H198" s="146">
        <v>0</v>
      </c>
      <c r="I198" s="141" t="s">
        <v>160</v>
      </c>
    </row>
    <row r="199" spans="1:9" ht="21.95" customHeight="1" x14ac:dyDescent="0.2">
      <c r="A199" s="175" t="s">
        <v>11</v>
      </c>
      <c r="B199" s="70" t="s">
        <v>152</v>
      </c>
      <c r="C199" s="153" t="s">
        <v>13</v>
      </c>
      <c r="D199" s="146">
        <v>6.71</v>
      </c>
      <c r="E199" s="146">
        <v>11.07</v>
      </c>
      <c r="F199" s="146">
        <v>35.6</v>
      </c>
      <c r="G199" s="146">
        <v>269.5</v>
      </c>
      <c r="H199" s="146">
        <v>1.29</v>
      </c>
      <c r="I199" s="146" t="s">
        <v>89</v>
      </c>
    </row>
    <row r="200" spans="1:9" ht="21.95" customHeight="1" x14ac:dyDescent="0.2">
      <c r="A200" s="37" t="s">
        <v>12</v>
      </c>
      <c r="B200" s="70" t="s">
        <v>90</v>
      </c>
      <c r="C200" s="153" t="s">
        <v>91</v>
      </c>
      <c r="D200" s="56">
        <v>1.52</v>
      </c>
      <c r="E200" s="57">
        <v>1.35</v>
      </c>
      <c r="F200" s="146">
        <v>15.9</v>
      </c>
      <c r="G200" s="148">
        <v>81</v>
      </c>
      <c r="H200" s="146">
        <v>1.33</v>
      </c>
      <c r="I200" s="149" t="s">
        <v>92</v>
      </c>
    </row>
    <row r="201" spans="1:9" ht="21.95" customHeight="1" x14ac:dyDescent="0.2">
      <c r="A201" s="8"/>
      <c r="B201" s="70" t="s">
        <v>10</v>
      </c>
      <c r="C201" s="153">
        <v>24</v>
      </c>
      <c r="D201" s="146">
        <v>1.8</v>
      </c>
      <c r="E201" s="146">
        <v>0.7</v>
      </c>
      <c r="F201" s="146">
        <v>12.34</v>
      </c>
      <c r="G201" s="146">
        <v>62.88</v>
      </c>
      <c r="H201" s="146">
        <v>0</v>
      </c>
      <c r="I201" s="32" t="s">
        <v>235</v>
      </c>
    </row>
    <row r="202" spans="1:9" ht="21.95" customHeight="1" x14ac:dyDescent="0.2">
      <c r="A202" s="8"/>
      <c r="B202" s="70" t="s">
        <v>18</v>
      </c>
      <c r="C202" s="153">
        <v>509</v>
      </c>
      <c r="D202" s="153">
        <f>D198+D199+D200+D201</f>
        <v>12.36</v>
      </c>
      <c r="E202" s="153">
        <f>E198+E199+E200+E201</f>
        <v>21.24</v>
      </c>
      <c r="F202" s="153">
        <f>F198+F199+F200+F201</f>
        <v>79.390000000000015</v>
      </c>
      <c r="G202" s="153">
        <f>G198+G199+G200+G201</f>
        <v>557.98</v>
      </c>
      <c r="H202" s="153">
        <f>H198+H199+H200+H201</f>
        <v>2.62</v>
      </c>
      <c r="I202" s="32"/>
    </row>
    <row r="203" spans="1:9" ht="21.95" customHeight="1" x14ac:dyDescent="0.2">
      <c r="A203" s="8"/>
      <c r="B203" s="287"/>
      <c r="C203" s="287"/>
      <c r="D203" s="287"/>
      <c r="E203" s="287"/>
      <c r="F203" s="287"/>
      <c r="G203" s="287"/>
      <c r="H203" s="287"/>
      <c r="I203" s="51">
        <f>G202/G227</f>
        <v>0.20624219171601132</v>
      </c>
    </row>
    <row r="204" spans="1:9" ht="21.95" customHeight="1" x14ac:dyDescent="0.2">
      <c r="A204" s="140" t="s">
        <v>20</v>
      </c>
      <c r="B204" s="70" t="s">
        <v>34</v>
      </c>
      <c r="C204" s="153">
        <v>70</v>
      </c>
      <c r="D204" s="146">
        <v>0.77</v>
      </c>
      <c r="E204" s="146">
        <v>0.14000000000000001</v>
      </c>
      <c r="F204" s="146">
        <v>2.66</v>
      </c>
      <c r="G204" s="146">
        <v>15.4</v>
      </c>
      <c r="H204" s="146">
        <v>12.25</v>
      </c>
      <c r="I204" s="146" t="s">
        <v>159</v>
      </c>
    </row>
    <row r="205" spans="1:9" ht="37.9" customHeight="1" x14ac:dyDescent="0.2">
      <c r="A205" s="7" t="s">
        <v>22</v>
      </c>
      <c r="B205" s="69" t="s">
        <v>286</v>
      </c>
      <c r="C205" s="153">
        <v>250</v>
      </c>
      <c r="D205" s="146">
        <v>1.59</v>
      </c>
      <c r="E205" s="146">
        <v>4.99</v>
      </c>
      <c r="F205" s="146">
        <v>9.15</v>
      </c>
      <c r="G205" s="146">
        <v>95.25</v>
      </c>
      <c r="H205" s="146">
        <v>10.38</v>
      </c>
      <c r="I205" s="146" t="s">
        <v>94</v>
      </c>
    </row>
    <row r="206" spans="1:9" ht="34.5" customHeight="1" x14ac:dyDescent="0.2">
      <c r="A206" s="7"/>
      <c r="B206" s="68" t="s">
        <v>182</v>
      </c>
      <c r="C206" s="33" t="s">
        <v>70</v>
      </c>
      <c r="D206" s="34">
        <v>25.24</v>
      </c>
      <c r="E206" s="34">
        <v>20.47</v>
      </c>
      <c r="F206" s="34">
        <v>3.78</v>
      </c>
      <c r="G206" s="34">
        <v>291.39999999999998</v>
      </c>
      <c r="H206" s="34">
        <v>1.91</v>
      </c>
      <c r="I206" s="164" t="s">
        <v>256</v>
      </c>
    </row>
    <row r="207" spans="1:9" ht="21.95" customHeight="1" x14ac:dyDescent="0.2">
      <c r="A207" s="7"/>
      <c r="B207" s="76" t="s">
        <v>136</v>
      </c>
      <c r="C207" s="153">
        <v>150</v>
      </c>
      <c r="D207" s="146">
        <v>8.77</v>
      </c>
      <c r="E207" s="146">
        <v>2.31</v>
      </c>
      <c r="F207" s="146">
        <v>39.74</v>
      </c>
      <c r="G207" s="146">
        <v>214</v>
      </c>
      <c r="H207" s="146">
        <v>0</v>
      </c>
      <c r="I207" s="149" t="s">
        <v>66</v>
      </c>
    </row>
    <row r="208" spans="1:9" ht="21.95" customHeight="1" x14ac:dyDescent="0.2">
      <c r="A208" s="27"/>
      <c r="B208" s="72" t="s">
        <v>52</v>
      </c>
      <c r="C208" s="33">
        <v>200</v>
      </c>
      <c r="D208" s="34">
        <v>0.1</v>
      </c>
      <c r="E208" s="34"/>
      <c r="F208" s="34">
        <v>30.8</v>
      </c>
      <c r="G208" s="34">
        <v>123.5</v>
      </c>
      <c r="H208" s="34"/>
      <c r="I208" s="34"/>
    </row>
    <row r="209" spans="1:9" ht="21.95" customHeight="1" x14ac:dyDescent="0.2">
      <c r="A209" s="7"/>
      <c r="B209" s="70" t="s">
        <v>40</v>
      </c>
      <c r="C209" s="153" t="s">
        <v>29</v>
      </c>
      <c r="D209" s="146">
        <v>5.68</v>
      </c>
      <c r="E209" s="146">
        <v>0.8</v>
      </c>
      <c r="F209" s="146">
        <v>35.520000000000003</v>
      </c>
      <c r="G209" s="146">
        <v>173.2</v>
      </c>
      <c r="H209" s="146"/>
      <c r="I209" s="146" t="s">
        <v>220</v>
      </c>
    </row>
    <row r="210" spans="1:9" ht="21.95" customHeight="1" x14ac:dyDescent="0.2">
      <c r="A210" s="140"/>
      <c r="B210" s="70" t="s">
        <v>18</v>
      </c>
      <c r="C210" s="153">
        <v>890</v>
      </c>
      <c r="D210" s="146">
        <f>D204+D205+D206+D207+D208+D209</f>
        <v>42.15</v>
      </c>
      <c r="E210" s="146">
        <f>E204+E205+E206+E207+E208+E209</f>
        <v>28.709999999999997</v>
      </c>
      <c r="F210" s="146">
        <f>F204+F205+F206+F207+F208+F209</f>
        <v>121.65</v>
      </c>
      <c r="G210" s="146">
        <f>G204+G205+G206+G207+G208+G209</f>
        <v>912.75</v>
      </c>
      <c r="H210" s="146">
        <f>H204+H205+H206+H207+H208+H209</f>
        <v>24.540000000000003</v>
      </c>
      <c r="I210" s="146"/>
    </row>
    <row r="211" spans="1:9" ht="21.95" customHeight="1" x14ac:dyDescent="0.2">
      <c r="A211" s="140"/>
      <c r="B211" s="287" t="s">
        <v>19</v>
      </c>
      <c r="C211" s="287"/>
      <c r="D211" s="287"/>
      <c r="E211" s="287"/>
      <c r="F211" s="287"/>
      <c r="G211" s="287"/>
      <c r="H211" s="287"/>
      <c r="I211" s="51">
        <f>G210/G227</f>
        <v>0.33737331174735535</v>
      </c>
    </row>
    <row r="212" spans="1:9" ht="21.95" customHeight="1" x14ac:dyDescent="0.2">
      <c r="A212" s="140" t="s">
        <v>30</v>
      </c>
      <c r="B212" s="78" t="s">
        <v>69</v>
      </c>
      <c r="C212" s="126">
        <v>30</v>
      </c>
      <c r="D212" s="61">
        <v>1.17</v>
      </c>
      <c r="E212" s="61">
        <v>9.18</v>
      </c>
      <c r="F212" s="61">
        <v>18.75</v>
      </c>
      <c r="G212" s="61">
        <v>162.6</v>
      </c>
      <c r="H212" s="61">
        <v>0</v>
      </c>
      <c r="I212" s="61" t="s">
        <v>241</v>
      </c>
    </row>
    <row r="213" spans="1:9" ht="21.95" customHeight="1" x14ac:dyDescent="0.2">
      <c r="A213" s="7" t="s">
        <v>32</v>
      </c>
      <c r="B213" s="76" t="s">
        <v>229</v>
      </c>
      <c r="C213" s="130">
        <v>200</v>
      </c>
      <c r="D213" s="131">
        <v>1</v>
      </c>
      <c r="E213" s="56">
        <v>0.2</v>
      </c>
      <c r="F213" s="56">
        <v>20.2</v>
      </c>
      <c r="G213" s="56">
        <v>86.6</v>
      </c>
      <c r="H213" s="146">
        <v>4</v>
      </c>
      <c r="I213" s="146" t="s">
        <v>217</v>
      </c>
    </row>
    <row r="214" spans="1:9" ht="21.95" customHeight="1" x14ac:dyDescent="0.2">
      <c r="A214" s="10"/>
      <c r="B214" s="70" t="s">
        <v>18</v>
      </c>
      <c r="C214" s="153">
        <v>230</v>
      </c>
      <c r="D214" s="153">
        <f>D213+D212</f>
        <v>2.17</v>
      </c>
      <c r="E214" s="153">
        <f t="shared" ref="E214:H214" si="11">E213+E212</f>
        <v>9.379999999999999</v>
      </c>
      <c r="F214" s="153">
        <f t="shared" si="11"/>
        <v>38.950000000000003</v>
      </c>
      <c r="G214" s="153">
        <f t="shared" si="11"/>
        <v>249.2</v>
      </c>
      <c r="H214" s="153">
        <f t="shared" si="11"/>
        <v>4</v>
      </c>
      <c r="I214" s="146"/>
    </row>
    <row r="215" spans="1:9" ht="21.95" customHeight="1" x14ac:dyDescent="0.2">
      <c r="A215" s="6"/>
      <c r="B215" s="287" t="s">
        <v>19</v>
      </c>
      <c r="C215" s="287"/>
      <c r="D215" s="287"/>
      <c r="E215" s="287"/>
      <c r="F215" s="287"/>
      <c r="G215" s="287"/>
      <c r="H215" s="287"/>
      <c r="I215" s="50">
        <f>G214/G227</f>
        <v>9.2110029348059105E-2</v>
      </c>
    </row>
    <row r="216" spans="1:9" ht="21.95" customHeight="1" x14ac:dyDescent="0.2">
      <c r="A216" s="140" t="s">
        <v>33</v>
      </c>
      <c r="B216" s="70" t="s">
        <v>21</v>
      </c>
      <c r="C216" s="153">
        <v>70</v>
      </c>
      <c r="D216" s="146">
        <v>0.49</v>
      </c>
      <c r="E216" s="146">
        <v>7.0000000000000007E-2</v>
      </c>
      <c r="F216" s="146">
        <v>1.33</v>
      </c>
      <c r="G216" s="146">
        <v>8.4</v>
      </c>
      <c r="H216" s="146">
        <v>3.43</v>
      </c>
      <c r="I216" s="146" t="s">
        <v>159</v>
      </c>
    </row>
    <row r="217" spans="1:9" s="45" customFormat="1" ht="21.95" customHeight="1" x14ac:dyDescent="0.2">
      <c r="A217" s="22" t="s">
        <v>35</v>
      </c>
      <c r="B217" s="68" t="s">
        <v>254</v>
      </c>
      <c r="C217" s="33">
        <v>110</v>
      </c>
      <c r="D217" s="34">
        <v>24.64</v>
      </c>
      <c r="E217" s="34">
        <v>8.81</v>
      </c>
      <c r="F217" s="34">
        <v>7.08</v>
      </c>
      <c r="G217" s="34">
        <v>207.63</v>
      </c>
      <c r="H217" s="34">
        <v>0.83</v>
      </c>
      <c r="I217" s="165" t="s">
        <v>255</v>
      </c>
    </row>
    <row r="218" spans="1:9" ht="21.95" customHeight="1" x14ac:dyDescent="0.2">
      <c r="A218" s="22"/>
      <c r="B218" s="76" t="s">
        <v>99</v>
      </c>
      <c r="C218" s="153">
        <v>220</v>
      </c>
      <c r="D218" s="146">
        <v>4.49</v>
      </c>
      <c r="E218" s="146">
        <v>8.1</v>
      </c>
      <c r="F218" s="146">
        <v>8.68</v>
      </c>
      <c r="G218" s="146">
        <v>169.4</v>
      </c>
      <c r="H218" s="146">
        <v>37.58</v>
      </c>
      <c r="I218" s="149" t="s">
        <v>100</v>
      </c>
    </row>
    <row r="219" spans="1:9" ht="21.95" customHeight="1" x14ac:dyDescent="0.2">
      <c r="A219" s="6"/>
      <c r="B219" s="70" t="s">
        <v>111</v>
      </c>
      <c r="C219" s="153" t="s">
        <v>71</v>
      </c>
      <c r="D219" s="146">
        <v>7.0000000000000007E-2</v>
      </c>
      <c r="E219" s="146">
        <v>0.02</v>
      </c>
      <c r="F219" s="146">
        <v>15</v>
      </c>
      <c r="G219" s="146">
        <v>60</v>
      </c>
      <c r="H219" s="146">
        <v>0.03</v>
      </c>
      <c r="I219" s="146" t="s">
        <v>112</v>
      </c>
    </row>
    <row r="220" spans="1:9" ht="21.95" customHeight="1" x14ac:dyDescent="0.2">
      <c r="A220" s="7"/>
      <c r="B220" s="70" t="s">
        <v>40</v>
      </c>
      <c r="C220" s="153" t="s">
        <v>41</v>
      </c>
      <c r="D220" s="56">
        <v>7.1</v>
      </c>
      <c r="E220" s="148">
        <v>1</v>
      </c>
      <c r="F220" s="146">
        <v>44.4</v>
      </c>
      <c r="G220" s="148">
        <v>216.5</v>
      </c>
      <c r="H220" s="146"/>
      <c r="I220" s="146" t="s">
        <v>220</v>
      </c>
    </row>
    <row r="221" spans="1:9" ht="21.95" customHeight="1" x14ac:dyDescent="0.2">
      <c r="A221" s="10"/>
      <c r="B221" s="70" t="s">
        <v>18</v>
      </c>
      <c r="C221" s="153">
        <v>730</v>
      </c>
      <c r="D221" s="146">
        <f>D216+D217+D246+D219+D220</f>
        <v>36</v>
      </c>
      <c r="E221" s="146">
        <f>E216+E217+E246+E219+E220</f>
        <v>10.43</v>
      </c>
      <c r="F221" s="146">
        <f>F216+F217+F246+F219+F220</f>
        <v>106.97</v>
      </c>
      <c r="G221" s="146">
        <f>G216+G217+G246+G219+G220</f>
        <v>668.53</v>
      </c>
      <c r="H221" s="146">
        <f>H216+H217+H246+H219+H220</f>
        <v>4.29</v>
      </c>
      <c r="I221" s="146"/>
    </row>
    <row r="222" spans="1:9" ht="21.95" customHeight="1" x14ac:dyDescent="0.2">
      <c r="A222" s="140"/>
      <c r="B222" s="287" t="s">
        <v>19</v>
      </c>
      <c r="C222" s="287"/>
      <c r="D222" s="287"/>
      <c r="E222" s="287"/>
      <c r="F222" s="287"/>
      <c r="G222" s="287"/>
      <c r="H222" s="287"/>
      <c r="I222" s="51">
        <f>G221/G227</f>
        <v>0.24710400449461459</v>
      </c>
    </row>
    <row r="223" spans="1:9" ht="21.95" customHeight="1" x14ac:dyDescent="0.2">
      <c r="A223" s="175" t="s">
        <v>42</v>
      </c>
      <c r="B223" s="70" t="s">
        <v>197</v>
      </c>
      <c r="C223" s="153">
        <v>200</v>
      </c>
      <c r="D223" s="146">
        <v>5.8</v>
      </c>
      <c r="E223" s="146">
        <v>5</v>
      </c>
      <c r="F223" s="146">
        <v>8.4</v>
      </c>
      <c r="G223" s="146">
        <v>102</v>
      </c>
      <c r="H223" s="146">
        <v>0.6</v>
      </c>
      <c r="I223" s="149" t="s">
        <v>244</v>
      </c>
    </row>
    <row r="224" spans="1:9" s="48" customFormat="1" ht="21.95" customHeight="1" x14ac:dyDescent="0.2">
      <c r="A224" s="19" t="s">
        <v>43</v>
      </c>
      <c r="B224" s="70" t="s">
        <v>302</v>
      </c>
      <c r="C224" s="212">
        <v>85</v>
      </c>
      <c r="D224" s="210">
        <v>8.58</v>
      </c>
      <c r="E224" s="210">
        <v>9.44</v>
      </c>
      <c r="F224" s="210">
        <v>24.02</v>
      </c>
      <c r="G224" s="210">
        <v>215</v>
      </c>
      <c r="H224" s="210">
        <v>0</v>
      </c>
      <c r="I224" s="210" t="s">
        <v>247</v>
      </c>
    </row>
    <row r="225" spans="1:9" ht="21.95" customHeight="1" x14ac:dyDescent="0.2">
      <c r="A225" s="17"/>
      <c r="B225" s="70" t="s">
        <v>18</v>
      </c>
      <c r="C225" s="153">
        <v>285</v>
      </c>
      <c r="D225" s="153">
        <f>D223+D224</f>
        <v>14.379999999999999</v>
      </c>
      <c r="E225" s="153">
        <f>E223+E224</f>
        <v>14.44</v>
      </c>
      <c r="F225" s="153">
        <f>F223+F224</f>
        <v>32.42</v>
      </c>
      <c r="G225" s="153">
        <f>G223+G224</f>
        <v>317</v>
      </c>
      <c r="H225" s="153">
        <f>H223+H224</f>
        <v>0.6</v>
      </c>
      <c r="I225" s="146"/>
    </row>
    <row r="226" spans="1:9" ht="21.95" customHeight="1" x14ac:dyDescent="0.2">
      <c r="A226" s="10"/>
      <c r="B226" s="287" t="s">
        <v>19</v>
      </c>
      <c r="C226" s="287"/>
      <c r="D226" s="287"/>
      <c r="E226" s="287"/>
      <c r="F226" s="287"/>
      <c r="G226" s="287"/>
      <c r="H226" s="287"/>
      <c r="I226" s="51">
        <f>G225/G227</f>
        <v>0.11717046269395961</v>
      </c>
    </row>
    <row r="227" spans="1:9" ht="21.95" customHeight="1" x14ac:dyDescent="0.2">
      <c r="A227" s="6"/>
      <c r="B227" s="98" t="s">
        <v>97</v>
      </c>
      <c r="C227" s="99">
        <f t="shared" ref="C227:H227" si="12">C202+C210+C214+C221+C225</f>
        <v>2644</v>
      </c>
      <c r="D227" s="99">
        <f t="shared" si="12"/>
        <v>107.06</v>
      </c>
      <c r="E227" s="99">
        <f t="shared" si="12"/>
        <v>84.199999999999989</v>
      </c>
      <c r="F227" s="99">
        <f t="shared" si="12"/>
        <v>379.38000000000005</v>
      </c>
      <c r="G227" s="99">
        <f t="shared" si="12"/>
        <v>2705.46</v>
      </c>
      <c r="H227" s="99">
        <f t="shared" si="12"/>
        <v>36.050000000000004</v>
      </c>
      <c r="I227" s="95">
        <f>I203+I211+I215+I222+I226</f>
        <v>1</v>
      </c>
    </row>
    <row r="228" spans="1:9" ht="21.95" customHeight="1" x14ac:dyDescent="0.2">
      <c r="A228" s="140"/>
      <c r="B228" s="66"/>
      <c r="C228" s="140"/>
      <c r="D228" s="140"/>
      <c r="E228" s="140"/>
      <c r="F228" s="140"/>
      <c r="G228" s="140"/>
      <c r="H228" s="140"/>
      <c r="I228" s="11"/>
    </row>
    <row r="229" spans="1:9" ht="20.100000000000001" customHeight="1" x14ac:dyDescent="0.2">
      <c r="A229" s="293"/>
      <c r="B229" s="293"/>
      <c r="C229" s="293"/>
      <c r="D229" s="293"/>
      <c r="E229" s="293"/>
      <c r="F229" s="293"/>
      <c r="G229" s="293"/>
      <c r="H229" s="293"/>
      <c r="I229" s="293"/>
    </row>
    <row r="230" spans="1:9" ht="20.100000000000001" customHeight="1" x14ac:dyDescent="0.2">
      <c r="A230" s="293"/>
      <c r="B230" s="293"/>
      <c r="C230" s="293"/>
      <c r="D230" s="293"/>
      <c r="E230" s="293"/>
      <c r="F230" s="293"/>
      <c r="G230" s="293"/>
      <c r="H230" s="293"/>
      <c r="I230" s="293"/>
    </row>
    <row r="231" spans="1:9" ht="20.100000000000001" customHeight="1" x14ac:dyDescent="0.2">
      <c r="A231" s="293"/>
      <c r="B231" s="293"/>
      <c r="C231" s="293"/>
      <c r="D231" s="293"/>
      <c r="E231" s="293"/>
      <c r="F231" s="293"/>
      <c r="G231" s="293"/>
      <c r="H231" s="293"/>
      <c r="I231" s="293"/>
    </row>
    <row r="232" spans="1:9" ht="20.100000000000001" customHeight="1" x14ac:dyDescent="0.2">
      <c r="A232" s="293"/>
      <c r="B232" s="293"/>
      <c r="C232" s="293"/>
      <c r="D232" s="293"/>
      <c r="E232" s="293"/>
      <c r="F232" s="293"/>
      <c r="G232" s="293"/>
      <c r="H232" s="293"/>
      <c r="I232" s="293"/>
    </row>
    <row r="233" spans="1:9" ht="20.100000000000001" customHeight="1" x14ac:dyDescent="0.2">
      <c r="A233" s="293"/>
      <c r="B233" s="293"/>
      <c r="C233" s="293"/>
      <c r="D233" s="293"/>
      <c r="E233" s="293"/>
      <c r="F233" s="293"/>
      <c r="G233" s="293"/>
      <c r="H233" s="293"/>
      <c r="I233" s="293"/>
    </row>
    <row r="234" spans="1:9" ht="99.75" customHeight="1" x14ac:dyDescent="0.2">
      <c r="A234" s="119" t="s">
        <v>0</v>
      </c>
      <c r="B234" s="120" t="s">
        <v>1</v>
      </c>
      <c r="C234" s="119" t="s">
        <v>2</v>
      </c>
      <c r="D234" s="152" t="s">
        <v>3</v>
      </c>
      <c r="E234" s="152" t="s">
        <v>4</v>
      </c>
      <c r="F234" s="152" t="s">
        <v>5</v>
      </c>
      <c r="G234" s="119" t="s">
        <v>6</v>
      </c>
      <c r="H234" s="152" t="s">
        <v>7</v>
      </c>
      <c r="I234" s="119" t="s">
        <v>199</v>
      </c>
    </row>
    <row r="235" spans="1:9" ht="21.95" customHeight="1" x14ac:dyDescent="0.2">
      <c r="A235" s="40">
        <v>1</v>
      </c>
      <c r="B235" s="122">
        <v>2</v>
      </c>
      <c r="C235" s="84">
        <v>3</v>
      </c>
      <c r="D235" s="40">
        <v>6</v>
      </c>
      <c r="E235" s="40">
        <v>7</v>
      </c>
      <c r="F235" s="40">
        <v>8</v>
      </c>
      <c r="G235" s="40">
        <v>9</v>
      </c>
      <c r="H235" s="40">
        <v>10</v>
      </c>
      <c r="I235" s="40">
        <v>11</v>
      </c>
    </row>
    <row r="236" spans="1:9" ht="21.95" customHeight="1" x14ac:dyDescent="0.2">
      <c r="A236" s="28" t="s">
        <v>191</v>
      </c>
      <c r="B236" s="70" t="s">
        <v>166</v>
      </c>
      <c r="C236" s="153" t="s">
        <v>8</v>
      </c>
      <c r="D236" s="155">
        <v>7.59</v>
      </c>
      <c r="E236" s="155">
        <v>13.44</v>
      </c>
      <c r="F236" s="155">
        <v>15.55</v>
      </c>
      <c r="G236" s="156">
        <v>213.27</v>
      </c>
      <c r="H236" s="153">
        <v>0.14000000000000001</v>
      </c>
      <c r="I236" s="56" t="s">
        <v>162</v>
      </c>
    </row>
    <row r="237" spans="1:9" ht="21.95" customHeight="1" x14ac:dyDescent="0.2">
      <c r="A237" s="175" t="s">
        <v>11</v>
      </c>
      <c r="B237" s="70" t="s">
        <v>203</v>
      </c>
      <c r="C237" s="153" t="s">
        <v>13</v>
      </c>
      <c r="D237" s="146">
        <v>8.39</v>
      </c>
      <c r="E237" s="146">
        <v>11.49</v>
      </c>
      <c r="F237" s="146">
        <v>55.85</v>
      </c>
      <c r="G237" s="146">
        <v>360.8</v>
      </c>
      <c r="H237" s="146">
        <v>1.06</v>
      </c>
      <c r="I237" s="146" t="s">
        <v>123</v>
      </c>
    </row>
    <row r="238" spans="1:9" ht="21.95" customHeight="1" x14ac:dyDescent="0.2">
      <c r="A238" s="37" t="s">
        <v>12</v>
      </c>
      <c r="B238" s="70" t="s">
        <v>73</v>
      </c>
      <c r="C238" s="153">
        <v>200</v>
      </c>
      <c r="D238" s="146">
        <v>4.08</v>
      </c>
      <c r="E238" s="146">
        <v>3.5</v>
      </c>
      <c r="F238" s="146">
        <v>17.600000000000001</v>
      </c>
      <c r="G238" s="146">
        <v>118.6</v>
      </c>
      <c r="H238" s="146">
        <v>1.6</v>
      </c>
      <c r="I238" s="146" t="s">
        <v>16</v>
      </c>
    </row>
    <row r="239" spans="1:9" ht="21.95" customHeight="1" x14ac:dyDescent="0.2">
      <c r="A239" s="7"/>
      <c r="B239" s="70" t="s">
        <v>10</v>
      </c>
      <c r="C239" s="153">
        <v>24</v>
      </c>
      <c r="D239" s="146">
        <v>1.8</v>
      </c>
      <c r="E239" s="146">
        <v>0.7</v>
      </c>
      <c r="F239" s="146">
        <v>12.34</v>
      </c>
      <c r="G239" s="146">
        <v>62.88</v>
      </c>
      <c r="H239" s="146">
        <v>0</v>
      </c>
      <c r="I239" s="32" t="s">
        <v>235</v>
      </c>
    </row>
    <row r="240" spans="1:9" ht="21.95" customHeight="1" x14ac:dyDescent="0.2">
      <c r="A240" s="10"/>
      <c r="B240" s="69" t="s">
        <v>119</v>
      </c>
      <c r="C240" s="154">
        <v>40</v>
      </c>
      <c r="D240" s="141">
        <v>5.08</v>
      </c>
      <c r="E240" s="141">
        <v>4.5999999999999996</v>
      </c>
      <c r="F240" s="141">
        <v>0.28000000000000003</v>
      </c>
      <c r="G240" s="141">
        <v>63</v>
      </c>
      <c r="H240" s="141"/>
      <c r="I240" s="146" t="s">
        <v>270</v>
      </c>
    </row>
    <row r="241" spans="1:9" ht="21.95" customHeight="1" x14ac:dyDescent="0.2">
      <c r="A241" s="7"/>
      <c r="B241" s="70" t="s">
        <v>18</v>
      </c>
      <c r="C241" s="153">
        <v>554</v>
      </c>
      <c r="D241" s="133">
        <f>D236+D237+D238+D239+D240</f>
        <v>26.940000000000005</v>
      </c>
      <c r="E241" s="133">
        <f>E236+E237+E238+E239+E240</f>
        <v>33.729999999999997</v>
      </c>
      <c r="F241" s="133">
        <f>F236+F237+F238+F239+F240</f>
        <v>101.62</v>
      </c>
      <c r="G241" s="133">
        <f>G236+G237+G238+G239+G240</f>
        <v>818.55000000000007</v>
      </c>
      <c r="H241" s="133">
        <f>H236+H237+H238+H239+H240</f>
        <v>2.8000000000000003</v>
      </c>
      <c r="I241" s="50"/>
    </row>
    <row r="242" spans="1:9" ht="21.95" customHeight="1" x14ac:dyDescent="0.2">
      <c r="A242" s="140"/>
      <c r="B242" s="287" t="s">
        <v>19</v>
      </c>
      <c r="C242" s="287"/>
      <c r="D242" s="287"/>
      <c r="E242" s="287"/>
      <c r="F242" s="287"/>
      <c r="G242" s="287"/>
      <c r="H242" s="287"/>
      <c r="I242" s="50">
        <f>G241/G268</f>
        <v>0.26378885290278919</v>
      </c>
    </row>
    <row r="243" spans="1:9" ht="21.95" customHeight="1" x14ac:dyDescent="0.2">
      <c r="A243" s="140" t="s">
        <v>20</v>
      </c>
      <c r="B243" s="70" t="s">
        <v>21</v>
      </c>
      <c r="C243" s="153">
        <v>70</v>
      </c>
      <c r="D243" s="146">
        <v>0.49</v>
      </c>
      <c r="E243" s="146">
        <v>7.0000000000000007E-2</v>
      </c>
      <c r="F243" s="146">
        <v>1.33</v>
      </c>
      <c r="G243" s="146">
        <v>8.4</v>
      </c>
      <c r="H243" s="146">
        <v>3.43</v>
      </c>
      <c r="I243" s="146" t="s">
        <v>159</v>
      </c>
    </row>
    <row r="244" spans="1:9" ht="21.75" customHeight="1" x14ac:dyDescent="0.2">
      <c r="A244" s="7" t="s">
        <v>22</v>
      </c>
      <c r="B244" s="70" t="s">
        <v>98</v>
      </c>
      <c r="C244" s="153" t="s">
        <v>124</v>
      </c>
      <c r="D244" s="146">
        <v>4.71</v>
      </c>
      <c r="E244" s="146">
        <v>7.43</v>
      </c>
      <c r="F244" s="146">
        <v>12.82</v>
      </c>
      <c r="G244" s="146">
        <v>146.05000000000001</v>
      </c>
      <c r="H244" s="146">
        <v>0.82</v>
      </c>
      <c r="I244" s="146" t="s">
        <v>258</v>
      </c>
    </row>
    <row r="245" spans="1:9" ht="21.95" customHeight="1" x14ac:dyDescent="0.2">
      <c r="A245" s="140"/>
      <c r="B245" s="68" t="s">
        <v>259</v>
      </c>
      <c r="C245" s="33" t="s">
        <v>70</v>
      </c>
      <c r="D245" s="34">
        <v>21.76</v>
      </c>
      <c r="E245" s="34">
        <v>19.22</v>
      </c>
      <c r="F245" s="34">
        <v>3.25</v>
      </c>
      <c r="G245" s="34">
        <v>272.85000000000002</v>
      </c>
      <c r="H245" s="34">
        <v>2.14</v>
      </c>
      <c r="I245" s="146" t="s">
        <v>260</v>
      </c>
    </row>
    <row r="246" spans="1:9" ht="21.95" customHeight="1" x14ac:dyDescent="0.2">
      <c r="A246" s="7"/>
      <c r="B246" s="67" t="s">
        <v>223</v>
      </c>
      <c r="C246" s="153">
        <v>150</v>
      </c>
      <c r="D246" s="146">
        <v>3.7</v>
      </c>
      <c r="E246" s="146">
        <v>0.53</v>
      </c>
      <c r="F246" s="146">
        <v>39.159999999999997</v>
      </c>
      <c r="G246" s="146">
        <v>176</v>
      </c>
      <c r="H246" s="146">
        <v>0</v>
      </c>
      <c r="I246" s="146" t="s">
        <v>55</v>
      </c>
    </row>
    <row r="247" spans="1:9" ht="21.95" customHeight="1" x14ac:dyDescent="0.2">
      <c r="A247" s="10"/>
      <c r="B247" s="68" t="s">
        <v>205</v>
      </c>
      <c r="C247" s="33">
        <v>200</v>
      </c>
      <c r="D247" s="34">
        <v>0.2</v>
      </c>
      <c r="E247" s="34"/>
      <c r="F247" s="34">
        <v>24.8</v>
      </c>
      <c r="G247" s="34">
        <v>102</v>
      </c>
      <c r="H247" s="34">
        <v>24</v>
      </c>
      <c r="I247" s="166" t="s">
        <v>261</v>
      </c>
    </row>
    <row r="248" spans="1:9" ht="21.95" customHeight="1" x14ac:dyDescent="0.2">
      <c r="A248" s="17"/>
      <c r="B248" s="70" t="s">
        <v>40</v>
      </c>
      <c r="C248" s="153" t="s">
        <v>29</v>
      </c>
      <c r="D248" s="146">
        <v>5.68</v>
      </c>
      <c r="E248" s="146">
        <v>0.8</v>
      </c>
      <c r="F248" s="146">
        <v>35.520000000000003</v>
      </c>
      <c r="G248" s="146">
        <v>173.2</v>
      </c>
      <c r="H248" s="146"/>
      <c r="I248" s="146" t="s">
        <v>220</v>
      </c>
    </row>
    <row r="249" spans="1:9" ht="21.95" customHeight="1" x14ac:dyDescent="0.2">
      <c r="A249" s="140"/>
      <c r="B249" s="70" t="s">
        <v>18</v>
      </c>
      <c r="C249" s="153">
        <v>905</v>
      </c>
      <c r="D249" s="153">
        <f>D243+D244++D245+D246+D247+D248</f>
        <v>36.54</v>
      </c>
      <c r="E249" s="153">
        <f>E243+E244++E245+E246+E247+E248</f>
        <v>28.05</v>
      </c>
      <c r="F249" s="153">
        <f>F243+F244++F245+F246+F247+F248</f>
        <v>116.88</v>
      </c>
      <c r="G249" s="153">
        <f>G243+G244++G245+G246+G247+G248</f>
        <v>878.5</v>
      </c>
      <c r="H249" s="153">
        <f>H243+H244++H245+H246+H247+H248</f>
        <v>30.39</v>
      </c>
      <c r="I249" s="146"/>
    </row>
    <row r="250" spans="1:9" ht="21.95" customHeight="1" x14ac:dyDescent="0.2">
      <c r="A250" s="27"/>
      <c r="B250" s="287" t="s">
        <v>19</v>
      </c>
      <c r="C250" s="287"/>
      <c r="D250" s="287"/>
      <c r="E250" s="287"/>
      <c r="F250" s="287"/>
      <c r="G250" s="287"/>
      <c r="H250" s="287"/>
      <c r="I250" s="50">
        <f>G249/G268</f>
        <v>0.28310855448671468</v>
      </c>
    </row>
    <row r="251" spans="1:9" ht="21.95" customHeight="1" x14ac:dyDescent="0.2">
      <c r="A251" s="140" t="s">
        <v>30</v>
      </c>
      <c r="B251" s="67" t="s">
        <v>206</v>
      </c>
      <c r="C251" s="153">
        <v>200</v>
      </c>
      <c r="D251" s="146">
        <v>0.8</v>
      </c>
      <c r="E251" s="146">
        <v>0.8</v>
      </c>
      <c r="F251" s="146">
        <v>19.600000000000001</v>
      </c>
      <c r="G251" s="146">
        <v>94</v>
      </c>
      <c r="H251" s="146">
        <v>20</v>
      </c>
      <c r="I251" s="146" t="s">
        <v>242</v>
      </c>
    </row>
    <row r="252" spans="1:9" s="45" customFormat="1" ht="21.95" customHeight="1" x14ac:dyDescent="0.2">
      <c r="A252" s="38" t="s">
        <v>32</v>
      </c>
      <c r="B252" s="70" t="s">
        <v>204</v>
      </c>
      <c r="C252" s="153" t="s">
        <v>141</v>
      </c>
      <c r="D252" s="146">
        <v>4.99</v>
      </c>
      <c r="E252" s="146">
        <v>6.78</v>
      </c>
      <c r="F252" s="146">
        <v>30.22</v>
      </c>
      <c r="G252" s="146">
        <v>204</v>
      </c>
      <c r="H252" s="146"/>
      <c r="I252" s="54" t="s">
        <v>224</v>
      </c>
    </row>
    <row r="253" spans="1:9" ht="21.95" customHeight="1" x14ac:dyDescent="0.2">
      <c r="A253" s="10"/>
      <c r="B253" s="76" t="s">
        <v>229</v>
      </c>
      <c r="C253" s="130">
        <v>200</v>
      </c>
      <c r="D253" s="131">
        <v>1</v>
      </c>
      <c r="E253" s="56">
        <v>0.2</v>
      </c>
      <c r="F253" s="56">
        <v>20.2</v>
      </c>
      <c r="G253" s="56">
        <v>86.6</v>
      </c>
      <c r="H253" s="146">
        <v>4</v>
      </c>
      <c r="I253" s="146" t="s">
        <v>217</v>
      </c>
    </row>
    <row r="254" spans="1:9" ht="21.95" customHeight="1" x14ac:dyDescent="0.2">
      <c r="A254" s="10"/>
      <c r="B254" s="70" t="s">
        <v>18</v>
      </c>
      <c r="C254" s="153">
        <v>535</v>
      </c>
      <c r="D254" s="146">
        <f>D251+D252+D253</f>
        <v>6.79</v>
      </c>
      <c r="E254" s="146">
        <f>E251+E252+E253</f>
        <v>7.78</v>
      </c>
      <c r="F254" s="146">
        <f>F251+F252+F253</f>
        <v>70.02</v>
      </c>
      <c r="G254" s="146">
        <f>G251+G252+G253</f>
        <v>384.6</v>
      </c>
      <c r="H254" s="146">
        <f>H251+H252+H253</f>
        <v>24</v>
      </c>
      <c r="I254" s="146"/>
    </row>
    <row r="255" spans="1:9" ht="21.95" customHeight="1" x14ac:dyDescent="0.2">
      <c r="A255" s="6"/>
      <c r="B255" s="287" t="s">
        <v>19</v>
      </c>
      <c r="C255" s="287"/>
      <c r="D255" s="287"/>
      <c r="E255" s="287"/>
      <c r="F255" s="287"/>
      <c r="G255" s="287"/>
      <c r="H255" s="287"/>
      <c r="I255" s="50">
        <f>G254/G268</f>
        <v>0.12394257263015421</v>
      </c>
    </row>
    <row r="256" spans="1:9" ht="21.95" customHeight="1" x14ac:dyDescent="0.2">
      <c r="A256" s="140" t="s">
        <v>33</v>
      </c>
      <c r="B256" s="70" t="s">
        <v>34</v>
      </c>
      <c r="C256" s="153">
        <v>70</v>
      </c>
      <c r="D256" s="146">
        <v>0.77</v>
      </c>
      <c r="E256" s="146">
        <v>0.14000000000000001</v>
      </c>
      <c r="F256" s="146">
        <v>2.66</v>
      </c>
      <c r="G256" s="146">
        <v>15.4</v>
      </c>
      <c r="H256" s="146">
        <v>12.25</v>
      </c>
      <c r="I256" s="146" t="s">
        <v>159</v>
      </c>
    </row>
    <row r="257" spans="1:9" ht="21.95" customHeight="1" x14ac:dyDescent="0.2">
      <c r="A257" s="22" t="s">
        <v>35</v>
      </c>
      <c r="B257" s="72" t="s">
        <v>102</v>
      </c>
      <c r="C257" s="33" t="s">
        <v>103</v>
      </c>
      <c r="D257" s="34">
        <v>21.45</v>
      </c>
      <c r="E257" s="34">
        <v>10.89</v>
      </c>
      <c r="F257" s="34">
        <v>8.36</v>
      </c>
      <c r="G257" s="34">
        <v>231</v>
      </c>
      <c r="H257" s="34">
        <v>8.2100000000000009</v>
      </c>
      <c r="I257" s="34" t="s">
        <v>104</v>
      </c>
    </row>
    <row r="258" spans="1:9" ht="21.95" customHeight="1" x14ac:dyDescent="0.2">
      <c r="A258" s="22"/>
      <c r="B258" s="67" t="s">
        <v>147</v>
      </c>
      <c r="C258" s="154" t="s">
        <v>86</v>
      </c>
      <c r="D258" s="141">
        <v>8.36</v>
      </c>
      <c r="E258" s="141">
        <v>4.57</v>
      </c>
      <c r="F258" s="141">
        <v>46.83</v>
      </c>
      <c r="G258" s="141">
        <v>261.8</v>
      </c>
      <c r="H258" s="141">
        <v>0</v>
      </c>
      <c r="I258" s="141" t="s">
        <v>26</v>
      </c>
    </row>
    <row r="259" spans="1:9" ht="21.95" customHeight="1" x14ac:dyDescent="0.2">
      <c r="A259" s="140"/>
      <c r="B259" s="70" t="s">
        <v>38</v>
      </c>
      <c r="C259" s="153" t="s">
        <v>71</v>
      </c>
      <c r="D259" s="56">
        <v>0.57999999999999996</v>
      </c>
      <c r="E259" s="57">
        <v>0.23</v>
      </c>
      <c r="F259" s="56">
        <v>22.25</v>
      </c>
      <c r="G259" s="57">
        <v>102.6</v>
      </c>
      <c r="H259" s="56">
        <v>150.03</v>
      </c>
      <c r="I259" s="149" t="s">
        <v>155</v>
      </c>
    </row>
    <row r="260" spans="1:9" ht="21.95" customHeight="1" x14ac:dyDescent="0.2">
      <c r="A260" s="6"/>
      <c r="B260" s="70" t="s">
        <v>40</v>
      </c>
      <c r="C260" s="153" t="s">
        <v>41</v>
      </c>
      <c r="D260" s="56">
        <v>7.1</v>
      </c>
      <c r="E260" s="148">
        <v>1</v>
      </c>
      <c r="F260" s="146">
        <v>44.4</v>
      </c>
      <c r="G260" s="148">
        <v>216.5</v>
      </c>
      <c r="H260" s="146"/>
      <c r="I260" s="146" t="s">
        <v>220</v>
      </c>
    </row>
    <row r="261" spans="1:9" ht="21.95" customHeight="1" x14ac:dyDescent="0.2">
      <c r="A261" s="140"/>
      <c r="B261" s="70" t="s">
        <v>18</v>
      </c>
      <c r="C261" s="153">
        <v>785</v>
      </c>
      <c r="D261" s="146">
        <f>D256+D257+D258+D259+D260</f>
        <v>38.26</v>
      </c>
      <c r="E261" s="146">
        <f>E256+E257+E258+E259+E260</f>
        <v>16.830000000000002</v>
      </c>
      <c r="F261" s="146">
        <f>F256+F257+F258+F259+F260</f>
        <v>124.5</v>
      </c>
      <c r="G261" s="146">
        <f>G256+G257+G258+G259+G260</f>
        <v>827.30000000000007</v>
      </c>
      <c r="H261" s="146">
        <f>H256+H257+H258+H259+H260</f>
        <v>170.49</v>
      </c>
      <c r="I261" s="146"/>
    </row>
    <row r="262" spans="1:9" ht="21.95" customHeight="1" x14ac:dyDescent="0.2">
      <c r="A262" s="6"/>
      <c r="B262" s="287" t="s">
        <v>19</v>
      </c>
      <c r="C262" s="287"/>
      <c r="D262" s="287"/>
      <c r="E262" s="287"/>
      <c r="F262" s="287"/>
      <c r="G262" s="287"/>
      <c r="H262" s="287"/>
      <c r="I262" s="50">
        <f>G261*100/G268/100</f>
        <v>0.26660865922237797</v>
      </c>
    </row>
    <row r="263" spans="1:9" ht="21.95" customHeight="1" x14ac:dyDescent="0.2">
      <c r="A263" s="141" t="s">
        <v>57</v>
      </c>
      <c r="B263" s="70" t="s">
        <v>230</v>
      </c>
      <c r="C263" s="153">
        <v>200</v>
      </c>
      <c r="D263" s="146">
        <v>2.9</v>
      </c>
      <c r="E263" s="146">
        <v>2.5</v>
      </c>
      <c r="F263" s="146">
        <v>11</v>
      </c>
      <c r="G263" s="146">
        <v>69</v>
      </c>
      <c r="H263" s="146"/>
      <c r="I263" s="146"/>
    </row>
    <row r="264" spans="1:9" s="15" customFormat="1" ht="21.95" customHeight="1" x14ac:dyDescent="0.2">
      <c r="A264" s="22" t="s">
        <v>43</v>
      </c>
      <c r="B264" s="112" t="s">
        <v>237</v>
      </c>
      <c r="C264" s="31"/>
      <c r="D264" s="167"/>
      <c r="E264" s="167"/>
      <c r="F264" s="167"/>
      <c r="G264" s="147"/>
      <c r="H264" s="147"/>
      <c r="I264" s="147"/>
    </row>
    <row r="265" spans="1:9" s="15" customFormat="1" ht="21.95" customHeight="1" x14ac:dyDescent="0.2">
      <c r="A265" s="22"/>
      <c r="B265" s="78" t="s">
        <v>31</v>
      </c>
      <c r="C265" s="41">
        <v>30</v>
      </c>
      <c r="D265" s="42">
        <v>2.25</v>
      </c>
      <c r="E265" s="42">
        <v>2.94</v>
      </c>
      <c r="F265" s="42">
        <v>22.32</v>
      </c>
      <c r="G265" s="42">
        <v>125.1</v>
      </c>
      <c r="H265" s="149">
        <v>0</v>
      </c>
      <c r="I265" s="61" t="s">
        <v>218</v>
      </c>
    </row>
    <row r="266" spans="1:9" ht="21.95" customHeight="1" x14ac:dyDescent="0.2">
      <c r="A266" s="25"/>
      <c r="B266" s="77" t="s">
        <v>18</v>
      </c>
      <c r="C266" s="41">
        <v>230</v>
      </c>
      <c r="D266" s="42">
        <f>D263+D265</f>
        <v>5.15</v>
      </c>
      <c r="E266" s="42">
        <f t="shared" ref="E266:H266" si="13">E263+E265</f>
        <v>5.4399999999999995</v>
      </c>
      <c r="F266" s="42">
        <f t="shared" si="13"/>
        <v>33.32</v>
      </c>
      <c r="G266" s="42">
        <f t="shared" si="13"/>
        <v>194.1</v>
      </c>
      <c r="H266" s="42">
        <f t="shared" si="13"/>
        <v>0</v>
      </c>
      <c r="I266" s="42"/>
    </row>
    <row r="267" spans="1:9" ht="21.95" customHeight="1" x14ac:dyDescent="0.2">
      <c r="A267" s="22"/>
      <c r="B267" s="295" t="s">
        <v>19</v>
      </c>
      <c r="C267" s="296"/>
      <c r="D267" s="296"/>
      <c r="E267" s="296"/>
      <c r="F267" s="296"/>
      <c r="G267" s="296"/>
      <c r="H267" s="296"/>
      <c r="I267" s="43">
        <f>G266*100/G268/100</f>
        <v>6.2551360757963928E-2</v>
      </c>
    </row>
    <row r="268" spans="1:9" ht="21.95" customHeight="1" x14ac:dyDescent="0.2">
      <c r="A268" s="6"/>
      <c r="B268" s="98" t="s">
        <v>105</v>
      </c>
      <c r="C268" s="99">
        <f t="shared" ref="C268:H268" si="14">C241+C249+C254+C261+C266</f>
        <v>3009</v>
      </c>
      <c r="D268" s="99">
        <f t="shared" si="14"/>
        <v>113.68</v>
      </c>
      <c r="E268" s="99">
        <f t="shared" si="14"/>
        <v>91.83</v>
      </c>
      <c r="F268" s="99">
        <f t="shared" si="14"/>
        <v>446.34</v>
      </c>
      <c r="G268" s="99">
        <f t="shared" si="14"/>
        <v>3103.05</v>
      </c>
      <c r="H268" s="99">
        <f t="shared" si="14"/>
        <v>227.68</v>
      </c>
      <c r="I268" s="101"/>
    </row>
    <row r="269" spans="1:9" ht="21.95" customHeight="1" x14ac:dyDescent="0.25">
      <c r="A269" s="24"/>
      <c r="B269" s="65"/>
      <c r="C269" s="140"/>
      <c r="D269" s="9"/>
      <c r="E269" s="9"/>
      <c r="F269" s="9"/>
      <c r="G269" s="9"/>
      <c r="H269" s="9"/>
      <c r="I269" s="12">
        <f>I242+I250+I255+I262+I267</f>
        <v>1</v>
      </c>
    </row>
    <row r="270" spans="1:9" ht="21.95" customHeight="1" x14ac:dyDescent="0.25">
      <c r="A270" s="24"/>
      <c r="B270" s="96" t="s">
        <v>106</v>
      </c>
      <c r="C270" s="110">
        <f t="shared" ref="C270:H270" si="15">C35+C73+C112+C151+C189+C227+C268</f>
        <v>19512</v>
      </c>
      <c r="D270" s="135">
        <f t="shared" si="15"/>
        <v>825.97</v>
      </c>
      <c r="E270" s="135">
        <f t="shared" si="15"/>
        <v>723.00000000000011</v>
      </c>
      <c r="F270" s="135">
        <f t="shared" si="15"/>
        <v>3045.1300000000006</v>
      </c>
      <c r="G270" s="135">
        <f t="shared" si="15"/>
        <v>22001.16</v>
      </c>
      <c r="H270" s="135">
        <f t="shared" si="15"/>
        <v>1165.2930000000001</v>
      </c>
      <c r="I270" s="97">
        <v>1</v>
      </c>
    </row>
    <row r="271" spans="1:9" ht="20.100000000000001" customHeight="1" x14ac:dyDescent="0.2">
      <c r="D271" s="136"/>
      <c r="E271" s="136"/>
      <c r="F271" s="136"/>
      <c r="G271" s="136"/>
      <c r="H271" s="136"/>
    </row>
    <row r="272" spans="1:9" ht="30.75" customHeight="1" x14ac:dyDescent="0.2">
      <c r="A272" s="288" t="s">
        <v>201</v>
      </c>
      <c r="B272" s="288"/>
      <c r="C272" s="288"/>
    </row>
    <row r="273" spans="1:9" ht="87" customHeight="1" x14ac:dyDescent="0.2">
      <c r="A273" s="5" t="s">
        <v>0</v>
      </c>
      <c r="B273" s="64" t="s">
        <v>1</v>
      </c>
      <c r="C273" s="5" t="s">
        <v>2</v>
      </c>
      <c r="D273" s="151" t="s">
        <v>3</v>
      </c>
      <c r="E273" s="151" t="s">
        <v>4</v>
      </c>
      <c r="F273" s="151" t="s">
        <v>5</v>
      </c>
      <c r="G273" s="5" t="s">
        <v>6</v>
      </c>
      <c r="H273" s="151" t="s">
        <v>7</v>
      </c>
      <c r="I273" s="5" t="s">
        <v>199</v>
      </c>
    </row>
    <row r="274" spans="1:9" ht="20.100000000000001" customHeight="1" x14ac:dyDescent="0.2">
      <c r="A274" s="140">
        <v>1</v>
      </c>
      <c r="B274" s="65">
        <v>2</v>
      </c>
      <c r="C274" s="151">
        <v>3</v>
      </c>
      <c r="D274" s="140">
        <v>6</v>
      </c>
      <c r="E274" s="140">
        <v>7</v>
      </c>
      <c r="F274" s="140">
        <v>8</v>
      </c>
      <c r="G274" s="140">
        <v>9</v>
      </c>
      <c r="H274" s="140">
        <v>10</v>
      </c>
      <c r="I274" s="140">
        <v>11</v>
      </c>
    </row>
    <row r="275" spans="1:9" ht="20.100000000000001" customHeight="1" x14ac:dyDescent="0.2">
      <c r="A275" s="140" t="s">
        <v>192</v>
      </c>
      <c r="B275" s="70" t="s">
        <v>165</v>
      </c>
      <c r="C275" s="58" t="s">
        <v>46</v>
      </c>
      <c r="D275" s="146">
        <v>2.33</v>
      </c>
      <c r="E275" s="146">
        <v>8.1199999999999992</v>
      </c>
      <c r="F275" s="146">
        <v>15.55</v>
      </c>
      <c r="G275" s="146">
        <v>144.6</v>
      </c>
      <c r="H275" s="146">
        <v>0</v>
      </c>
      <c r="I275" s="146" t="s">
        <v>163</v>
      </c>
    </row>
    <row r="276" spans="1:9" ht="20.100000000000001" customHeight="1" x14ac:dyDescent="0.2">
      <c r="A276" s="175" t="s">
        <v>11</v>
      </c>
      <c r="B276" s="70" t="s">
        <v>149</v>
      </c>
      <c r="C276" s="153" t="s">
        <v>13</v>
      </c>
      <c r="D276" s="146">
        <v>9.5</v>
      </c>
      <c r="E276" s="146">
        <v>11.44</v>
      </c>
      <c r="F276" s="146">
        <v>48.7</v>
      </c>
      <c r="G276" s="146">
        <v>336.6</v>
      </c>
      <c r="H276" s="146">
        <v>1.06</v>
      </c>
      <c r="I276" s="149" t="s">
        <v>59</v>
      </c>
    </row>
    <row r="277" spans="1:9" ht="20.100000000000001" customHeight="1" x14ac:dyDescent="0.2">
      <c r="A277" s="37" t="s">
        <v>12</v>
      </c>
      <c r="B277" s="70" t="s">
        <v>47</v>
      </c>
      <c r="C277" s="153">
        <v>200</v>
      </c>
      <c r="D277" s="146">
        <v>3.17</v>
      </c>
      <c r="E277" s="146">
        <v>2.68</v>
      </c>
      <c r="F277" s="146">
        <v>15.95</v>
      </c>
      <c r="G277" s="146">
        <v>100.6</v>
      </c>
      <c r="H277" s="146">
        <v>1.3</v>
      </c>
      <c r="I277" s="146" t="s">
        <v>161</v>
      </c>
    </row>
    <row r="278" spans="1:9" ht="20.100000000000001" customHeight="1" x14ac:dyDescent="0.2">
      <c r="A278" s="140"/>
      <c r="B278" s="70" t="s">
        <v>10</v>
      </c>
      <c r="C278" s="153">
        <v>24</v>
      </c>
      <c r="D278" s="146">
        <v>1.8</v>
      </c>
      <c r="E278" s="146">
        <v>0.7</v>
      </c>
      <c r="F278" s="146">
        <v>12.34</v>
      </c>
      <c r="G278" s="146">
        <v>62.88</v>
      </c>
      <c r="H278" s="146">
        <v>0</v>
      </c>
      <c r="I278" s="32" t="s">
        <v>235</v>
      </c>
    </row>
    <row r="279" spans="1:9" ht="20.100000000000001" customHeight="1" x14ac:dyDescent="0.2">
      <c r="A279" s="140"/>
      <c r="B279" s="70" t="s">
        <v>18</v>
      </c>
      <c r="C279" s="153">
        <v>494</v>
      </c>
      <c r="D279" s="146">
        <f>D275+D276+D277+D278</f>
        <v>16.8</v>
      </c>
      <c r="E279" s="146">
        <f>E275+E276+E277+E278</f>
        <v>22.939999999999998</v>
      </c>
      <c r="F279" s="146">
        <f>F275+F276+F277+F278</f>
        <v>92.54</v>
      </c>
      <c r="G279" s="146">
        <f>G275+G276+G277+G278</f>
        <v>644.68000000000006</v>
      </c>
      <c r="H279" s="146">
        <f>H275+H276+H277+H278</f>
        <v>2.3600000000000003</v>
      </c>
      <c r="I279" s="168"/>
    </row>
    <row r="280" spans="1:9" ht="20.100000000000001" customHeight="1" x14ac:dyDescent="0.2">
      <c r="A280" s="140"/>
      <c r="B280" s="287" t="s">
        <v>19</v>
      </c>
      <c r="C280" s="287"/>
      <c r="D280" s="287"/>
      <c r="E280" s="287"/>
      <c r="F280" s="287"/>
      <c r="G280" s="287"/>
      <c r="H280" s="287"/>
      <c r="I280" s="169">
        <f>G279/G304</f>
        <v>0.2182485409021355</v>
      </c>
    </row>
    <row r="281" spans="1:9" ht="20.100000000000001" customHeight="1" x14ac:dyDescent="0.2">
      <c r="A281" s="140" t="s">
        <v>20</v>
      </c>
      <c r="B281" s="70" t="s">
        <v>34</v>
      </c>
      <c r="C281" s="153">
        <v>70</v>
      </c>
      <c r="D281" s="146">
        <v>0.77</v>
      </c>
      <c r="E281" s="146">
        <v>0.14000000000000001</v>
      </c>
      <c r="F281" s="146">
        <v>2.66</v>
      </c>
      <c r="G281" s="146">
        <v>15.4</v>
      </c>
      <c r="H281" s="146">
        <v>12.25</v>
      </c>
      <c r="I281" s="146" t="s">
        <v>159</v>
      </c>
    </row>
    <row r="282" spans="1:9" ht="20.100000000000001" customHeight="1" x14ac:dyDescent="0.2">
      <c r="A282" s="85" t="s">
        <v>22</v>
      </c>
      <c r="B282" s="70" t="s">
        <v>107</v>
      </c>
      <c r="C282" s="153" t="s">
        <v>153</v>
      </c>
      <c r="D282" s="146">
        <v>5.4</v>
      </c>
      <c r="E282" s="146">
        <v>5.3</v>
      </c>
      <c r="F282" s="146">
        <v>14.5</v>
      </c>
      <c r="G282" s="146">
        <v>127.9</v>
      </c>
      <c r="H282" s="146"/>
      <c r="I282" s="146" t="s">
        <v>262</v>
      </c>
    </row>
    <row r="283" spans="1:9" ht="20.100000000000001" customHeight="1" x14ac:dyDescent="0.2">
      <c r="A283" s="146"/>
      <c r="B283" s="70" t="s">
        <v>183</v>
      </c>
      <c r="C283" s="153" t="s">
        <v>108</v>
      </c>
      <c r="D283" s="146">
        <v>21.34</v>
      </c>
      <c r="E283" s="146">
        <v>24.5</v>
      </c>
      <c r="F283" s="146">
        <v>30.28</v>
      </c>
      <c r="G283" s="146">
        <v>427</v>
      </c>
      <c r="H283" s="146">
        <v>30.06</v>
      </c>
      <c r="I283" s="146" t="s">
        <v>263</v>
      </c>
    </row>
    <row r="284" spans="1:9" ht="20.100000000000001" customHeight="1" x14ac:dyDescent="0.2">
      <c r="A284" s="146"/>
      <c r="B284" s="70" t="s">
        <v>87</v>
      </c>
      <c r="C284" s="153">
        <v>200</v>
      </c>
      <c r="D284" s="146">
        <v>0.75</v>
      </c>
      <c r="E284" s="146">
        <v>0.06</v>
      </c>
      <c r="F284" s="146">
        <v>27.94</v>
      </c>
      <c r="G284" s="146">
        <v>116.4</v>
      </c>
      <c r="H284" s="146">
        <v>0.6</v>
      </c>
      <c r="I284" s="146" t="s">
        <v>68</v>
      </c>
    </row>
    <row r="285" spans="1:9" ht="20.100000000000001" customHeight="1" x14ac:dyDescent="0.2">
      <c r="A285" s="146"/>
      <c r="B285" s="70" t="s">
        <v>40</v>
      </c>
      <c r="C285" s="153" t="s">
        <v>29</v>
      </c>
      <c r="D285" s="146">
        <v>5.68</v>
      </c>
      <c r="E285" s="146">
        <v>0.8</v>
      </c>
      <c r="F285" s="146">
        <v>35.520000000000003</v>
      </c>
      <c r="G285" s="146">
        <v>173.2</v>
      </c>
      <c r="H285" s="146"/>
      <c r="I285" s="146" t="s">
        <v>220</v>
      </c>
    </row>
    <row r="286" spans="1:9" ht="20.100000000000001" customHeight="1" x14ac:dyDescent="0.2">
      <c r="A286" s="146"/>
      <c r="B286" s="70" t="s">
        <v>18</v>
      </c>
      <c r="C286" s="153">
        <v>855</v>
      </c>
      <c r="D286" s="90">
        <f>D281+D282+D283+D284+D285</f>
        <v>33.94</v>
      </c>
      <c r="E286" s="90">
        <f>E281+E282+E283+E284+E285</f>
        <v>30.799999999999997</v>
      </c>
      <c r="F286" s="90">
        <f>F281+F282+F283+F284+F285</f>
        <v>110.9</v>
      </c>
      <c r="G286" s="90">
        <f>G281+G282+G283+G284+G285</f>
        <v>859.89999999999986</v>
      </c>
      <c r="H286" s="90">
        <f>H281+H282+H283+H284+H285</f>
        <v>42.910000000000004</v>
      </c>
      <c r="I286" s="146"/>
    </row>
    <row r="287" spans="1:9" ht="20.100000000000001" customHeight="1" x14ac:dyDescent="0.2">
      <c r="A287" s="146"/>
      <c r="B287" s="287" t="s">
        <v>19</v>
      </c>
      <c r="C287" s="287"/>
      <c r="D287" s="287"/>
      <c r="E287" s="287"/>
      <c r="F287" s="287"/>
      <c r="G287" s="287"/>
      <c r="H287" s="287"/>
      <c r="I287" s="50">
        <f>G286/G304</f>
        <v>0.29110864354679261</v>
      </c>
    </row>
    <row r="288" spans="1:9" ht="20.100000000000001" customHeight="1" x14ac:dyDescent="0.2">
      <c r="A288" s="146" t="s">
        <v>30</v>
      </c>
      <c r="B288" s="78" t="s">
        <v>31</v>
      </c>
      <c r="C288" s="41">
        <v>30</v>
      </c>
      <c r="D288" s="42">
        <v>2.25</v>
      </c>
      <c r="E288" s="42">
        <v>2.94</v>
      </c>
      <c r="F288" s="42">
        <v>22.32</v>
      </c>
      <c r="G288" s="42">
        <v>125.1</v>
      </c>
      <c r="H288" s="149">
        <v>0</v>
      </c>
      <c r="I288" s="61" t="s">
        <v>218</v>
      </c>
    </row>
    <row r="289" spans="1:9" ht="20.100000000000001" customHeight="1" x14ac:dyDescent="0.2">
      <c r="A289" s="38" t="s">
        <v>32</v>
      </c>
      <c r="B289" s="76" t="s">
        <v>229</v>
      </c>
      <c r="C289" s="130">
        <v>200</v>
      </c>
      <c r="D289" s="131">
        <v>1</v>
      </c>
      <c r="E289" s="56">
        <v>0.2</v>
      </c>
      <c r="F289" s="56">
        <v>20.2</v>
      </c>
      <c r="G289" s="56">
        <v>86.6</v>
      </c>
      <c r="H289" s="146">
        <v>4</v>
      </c>
      <c r="I289" s="146" t="s">
        <v>217</v>
      </c>
    </row>
    <row r="290" spans="1:9" ht="20.100000000000001" customHeight="1" x14ac:dyDescent="0.2">
      <c r="A290" s="146"/>
      <c r="B290" s="67" t="s">
        <v>206</v>
      </c>
      <c r="C290" s="153">
        <v>200</v>
      </c>
      <c r="D290" s="146">
        <v>0.8</v>
      </c>
      <c r="E290" s="146">
        <v>0.8</v>
      </c>
      <c r="F290" s="146">
        <v>19.600000000000001</v>
      </c>
      <c r="G290" s="146">
        <v>94</v>
      </c>
      <c r="H290" s="146">
        <v>20</v>
      </c>
      <c r="I290" s="146" t="s">
        <v>242</v>
      </c>
    </row>
    <row r="291" spans="1:9" ht="20.100000000000001" customHeight="1" x14ac:dyDescent="0.2">
      <c r="A291" s="146"/>
      <c r="B291" s="70" t="s">
        <v>18</v>
      </c>
      <c r="C291" s="153">
        <v>430</v>
      </c>
      <c r="D291" s="146">
        <f>SUM(D288:D290)</f>
        <v>4.05</v>
      </c>
      <c r="E291" s="146">
        <f t="shared" ref="E291:H291" si="16">SUM(E288:E290)</f>
        <v>3.9400000000000004</v>
      </c>
      <c r="F291" s="146">
        <f t="shared" si="16"/>
        <v>62.12</v>
      </c>
      <c r="G291" s="146">
        <f t="shared" si="16"/>
        <v>305.7</v>
      </c>
      <c r="H291" s="146">
        <f t="shared" si="16"/>
        <v>24</v>
      </c>
      <c r="I291" s="146"/>
    </row>
    <row r="292" spans="1:9" ht="20.100000000000001" customHeight="1" x14ac:dyDescent="0.2">
      <c r="A292" s="146"/>
      <c r="B292" s="287" t="s">
        <v>19</v>
      </c>
      <c r="C292" s="287"/>
      <c r="D292" s="287"/>
      <c r="E292" s="287"/>
      <c r="F292" s="287"/>
      <c r="G292" s="287"/>
      <c r="H292" s="287"/>
      <c r="I292" s="51">
        <f>G291/G304</f>
        <v>0.1034910016656059</v>
      </c>
    </row>
    <row r="293" spans="1:9" ht="20.100000000000001" customHeight="1" x14ac:dyDescent="0.2">
      <c r="A293" s="146" t="s">
        <v>33</v>
      </c>
      <c r="B293" s="70" t="s">
        <v>21</v>
      </c>
      <c r="C293" s="153">
        <v>70</v>
      </c>
      <c r="D293" s="146">
        <v>0.49</v>
      </c>
      <c r="E293" s="146">
        <v>7.0000000000000007E-2</v>
      </c>
      <c r="F293" s="146">
        <v>1.33</v>
      </c>
      <c r="G293" s="146">
        <v>8.4</v>
      </c>
      <c r="H293" s="146">
        <v>3.43</v>
      </c>
      <c r="I293" s="146" t="s">
        <v>159</v>
      </c>
    </row>
    <row r="294" spans="1:9" ht="20.100000000000001" customHeight="1" x14ac:dyDescent="0.2">
      <c r="A294" s="38" t="s">
        <v>35</v>
      </c>
      <c r="B294" s="68" t="s">
        <v>264</v>
      </c>
      <c r="C294" s="33">
        <v>110</v>
      </c>
      <c r="D294" s="33">
        <v>23.93</v>
      </c>
      <c r="E294" s="33">
        <v>9.6</v>
      </c>
      <c r="F294" s="33">
        <v>7.79</v>
      </c>
      <c r="G294" s="33">
        <v>212.3</v>
      </c>
      <c r="H294" s="33">
        <v>0.11</v>
      </c>
      <c r="I294" s="137" t="s">
        <v>265</v>
      </c>
    </row>
    <row r="295" spans="1:9" ht="20.100000000000001" customHeight="1" x14ac:dyDescent="0.2">
      <c r="A295" s="146"/>
      <c r="B295" s="67" t="s">
        <v>151</v>
      </c>
      <c r="C295" s="154" t="s">
        <v>86</v>
      </c>
      <c r="D295" s="141">
        <v>19.95</v>
      </c>
      <c r="E295" s="141">
        <v>5.71</v>
      </c>
      <c r="F295" s="141">
        <v>51.3</v>
      </c>
      <c r="G295" s="141">
        <v>334.4</v>
      </c>
      <c r="H295" s="141">
        <v>0</v>
      </c>
      <c r="I295" s="146" t="s">
        <v>225</v>
      </c>
    </row>
    <row r="296" spans="1:9" ht="20.100000000000001" customHeight="1" x14ac:dyDescent="0.2">
      <c r="A296" s="146"/>
      <c r="B296" s="70" t="s">
        <v>111</v>
      </c>
      <c r="C296" s="153" t="s">
        <v>71</v>
      </c>
      <c r="D296" s="146">
        <v>7.0000000000000007E-2</v>
      </c>
      <c r="E296" s="146">
        <v>0.02</v>
      </c>
      <c r="F296" s="146">
        <v>15</v>
      </c>
      <c r="G296" s="146">
        <v>60</v>
      </c>
      <c r="H296" s="146">
        <v>0.03</v>
      </c>
      <c r="I296" s="146" t="s">
        <v>112</v>
      </c>
    </row>
    <row r="297" spans="1:9" ht="20.100000000000001" customHeight="1" x14ac:dyDescent="0.2">
      <c r="A297" s="32"/>
      <c r="B297" s="70" t="s">
        <v>40</v>
      </c>
      <c r="C297" s="153" t="s">
        <v>41</v>
      </c>
      <c r="D297" s="56">
        <v>7.1</v>
      </c>
      <c r="E297" s="148">
        <v>1</v>
      </c>
      <c r="F297" s="146">
        <v>44.4</v>
      </c>
      <c r="G297" s="148">
        <v>216.5</v>
      </c>
      <c r="H297" s="146"/>
      <c r="I297" s="146" t="s">
        <v>220</v>
      </c>
    </row>
    <row r="298" spans="1:9" ht="20.100000000000001" customHeight="1" x14ac:dyDescent="0.2">
      <c r="A298" s="32"/>
      <c r="B298" s="70" t="s">
        <v>18</v>
      </c>
      <c r="C298" s="153">
        <v>735</v>
      </c>
      <c r="D298" s="153">
        <f>D293+D294+D295+D296+D297</f>
        <v>51.54</v>
      </c>
      <c r="E298" s="153">
        <f>E293+E294+E295+E296+E297</f>
        <v>16.399999999999999</v>
      </c>
      <c r="F298" s="153">
        <f>F293+F294+F295+F296+F297</f>
        <v>119.82</v>
      </c>
      <c r="G298" s="153">
        <f>G293+G294+G295+G296+G297</f>
        <v>831.6</v>
      </c>
      <c r="H298" s="153">
        <f>H293+H294+H295+H296+H297</f>
        <v>3.57</v>
      </c>
      <c r="I298" s="153"/>
    </row>
    <row r="299" spans="1:9" ht="20.100000000000001" customHeight="1" x14ac:dyDescent="0.2">
      <c r="A299" s="146"/>
      <c r="B299" s="287" t="s">
        <v>19</v>
      </c>
      <c r="C299" s="287"/>
      <c r="D299" s="287"/>
      <c r="E299" s="287"/>
      <c r="F299" s="287"/>
      <c r="G299" s="287"/>
      <c r="H299" s="287"/>
      <c r="I299" s="50">
        <f>G298*100/G304/100</f>
        <v>0.2815280241580565</v>
      </c>
    </row>
    <row r="300" spans="1:9" ht="20.100000000000001" customHeight="1" x14ac:dyDescent="0.2">
      <c r="A300" s="175" t="s">
        <v>42</v>
      </c>
      <c r="B300" s="67" t="s">
        <v>196</v>
      </c>
      <c r="C300" s="154">
        <v>200</v>
      </c>
      <c r="D300" s="141">
        <v>5.8</v>
      </c>
      <c r="E300" s="141">
        <v>5</v>
      </c>
      <c r="F300" s="141">
        <v>8.4</v>
      </c>
      <c r="G300" s="141">
        <v>102</v>
      </c>
      <c r="H300" s="141">
        <v>0.6</v>
      </c>
      <c r="I300" s="146" t="s">
        <v>244</v>
      </c>
    </row>
    <row r="301" spans="1:9" x14ac:dyDescent="0.2">
      <c r="A301" s="19" t="s">
        <v>43</v>
      </c>
      <c r="B301" s="70" t="s">
        <v>214</v>
      </c>
      <c r="C301" s="212">
        <v>50</v>
      </c>
      <c r="D301" s="210">
        <v>3.05</v>
      </c>
      <c r="E301" s="210">
        <v>9.23</v>
      </c>
      <c r="F301" s="210">
        <v>28.71</v>
      </c>
      <c r="G301" s="210">
        <v>210</v>
      </c>
      <c r="H301" s="210">
        <v>0</v>
      </c>
      <c r="I301" s="210"/>
    </row>
    <row r="302" spans="1:9" x14ac:dyDescent="0.2">
      <c r="A302" s="141"/>
      <c r="B302" s="67" t="s">
        <v>18</v>
      </c>
      <c r="C302" s="154">
        <v>250</v>
      </c>
      <c r="D302" s="141">
        <f>D300+D301</f>
        <v>8.85</v>
      </c>
      <c r="E302" s="141">
        <f>E300+E301</f>
        <v>14.23</v>
      </c>
      <c r="F302" s="141">
        <f>F300+F301</f>
        <v>37.11</v>
      </c>
      <c r="G302" s="141">
        <f>G300+G301</f>
        <v>312</v>
      </c>
      <c r="H302" s="141">
        <f>H300+H301</f>
        <v>0.6</v>
      </c>
      <c r="I302" s="141"/>
    </row>
    <row r="303" spans="1:9" ht="15.75" x14ac:dyDescent="0.2">
      <c r="A303" s="146"/>
      <c r="B303" s="287" t="s">
        <v>19</v>
      </c>
      <c r="C303" s="287"/>
      <c r="D303" s="287"/>
      <c r="E303" s="287"/>
      <c r="F303" s="287"/>
      <c r="G303" s="287"/>
      <c r="H303" s="287"/>
      <c r="I303" s="51">
        <f>G302*100/G304/100</f>
        <v>0.10562378972740938</v>
      </c>
    </row>
    <row r="304" spans="1:9" x14ac:dyDescent="0.2">
      <c r="A304" s="146"/>
      <c r="B304" s="98" t="s">
        <v>113</v>
      </c>
      <c r="C304" s="99">
        <f t="shared" ref="C304:H304" si="17">C279+C286+C291+C298+C302</f>
        <v>2764</v>
      </c>
      <c r="D304" s="99">
        <f t="shared" si="17"/>
        <v>115.17999999999998</v>
      </c>
      <c r="E304" s="99">
        <f t="shared" si="17"/>
        <v>88.309999999999988</v>
      </c>
      <c r="F304" s="99">
        <f t="shared" si="17"/>
        <v>422.49</v>
      </c>
      <c r="G304" s="99">
        <f t="shared" si="17"/>
        <v>2953.88</v>
      </c>
      <c r="H304" s="99">
        <f t="shared" si="17"/>
        <v>73.44</v>
      </c>
      <c r="I304" s="101"/>
    </row>
    <row r="305" spans="1:9" ht="15.75" x14ac:dyDescent="0.2">
      <c r="A305" s="287"/>
      <c r="B305" s="287"/>
      <c r="C305" s="287"/>
      <c r="D305" s="52"/>
      <c r="E305" s="52"/>
      <c r="F305" s="52"/>
      <c r="G305" s="52"/>
      <c r="H305" s="146"/>
      <c r="I305" s="50">
        <f>I280+I287+I292+I299+I303</f>
        <v>0.99999999999999989</v>
      </c>
    </row>
    <row r="306" spans="1:9" ht="12.75" x14ac:dyDescent="0.2">
      <c r="A306" s="287"/>
      <c r="B306" s="287"/>
      <c r="C306" s="287"/>
      <c r="D306" s="287"/>
      <c r="E306" s="287"/>
      <c r="F306" s="287"/>
      <c r="G306" s="287"/>
      <c r="H306" s="287"/>
      <c r="I306" s="287"/>
    </row>
    <row r="307" spans="1:9" ht="12.75" x14ac:dyDescent="0.2">
      <c r="A307" s="287"/>
      <c r="B307" s="287"/>
      <c r="C307" s="287"/>
      <c r="D307" s="287"/>
      <c r="E307" s="287"/>
      <c r="F307" s="287"/>
      <c r="G307" s="287"/>
      <c r="H307" s="287"/>
      <c r="I307" s="287"/>
    </row>
    <row r="308" spans="1:9" ht="12.75" x14ac:dyDescent="0.2">
      <c r="A308" s="287"/>
      <c r="B308" s="287"/>
      <c r="C308" s="287"/>
      <c r="D308" s="287"/>
      <c r="E308" s="287"/>
      <c r="F308" s="287"/>
      <c r="G308" s="287"/>
      <c r="H308" s="287"/>
      <c r="I308" s="287"/>
    </row>
    <row r="309" spans="1:9" ht="78.75" x14ac:dyDescent="0.2">
      <c r="A309" s="47" t="s">
        <v>0</v>
      </c>
      <c r="B309" s="79" t="s">
        <v>1</v>
      </c>
      <c r="C309" s="47" t="s">
        <v>2</v>
      </c>
      <c r="D309" s="153" t="s">
        <v>3</v>
      </c>
      <c r="E309" s="153" t="s">
        <v>4</v>
      </c>
      <c r="F309" s="153" t="s">
        <v>5</v>
      </c>
      <c r="G309" s="47" t="s">
        <v>6</v>
      </c>
      <c r="H309" s="153" t="s">
        <v>7</v>
      </c>
      <c r="I309" s="47" t="s">
        <v>199</v>
      </c>
    </row>
    <row r="310" spans="1:9" x14ac:dyDescent="0.2">
      <c r="A310" s="146">
        <v>1</v>
      </c>
      <c r="B310" s="80">
        <v>2</v>
      </c>
      <c r="C310" s="153">
        <v>3</v>
      </c>
      <c r="D310" s="146">
        <v>6</v>
      </c>
      <c r="E310" s="146">
        <v>7</v>
      </c>
      <c r="F310" s="146">
        <v>8</v>
      </c>
      <c r="G310" s="146">
        <v>9</v>
      </c>
      <c r="H310" s="146">
        <v>10</v>
      </c>
      <c r="I310" s="146">
        <v>11</v>
      </c>
    </row>
    <row r="311" spans="1:9" x14ac:dyDescent="0.2">
      <c r="A311" s="141" t="s">
        <v>193</v>
      </c>
      <c r="B311" s="70" t="s">
        <v>165</v>
      </c>
      <c r="C311" s="58" t="s">
        <v>46</v>
      </c>
      <c r="D311" s="146">
        <v>2.33</v>
      </c>
      <c r="E311" s="146">
        <v>8.1199999999999992</v>
      </c>
      <c r="F311" s="146">
        <v>15.55</v>
      </c>
      <c r="G311" s="146">
        <v>144.6</v>
      </c>
      <c r="H311" s="146">
        <v>0</v>
      </c>
      <c r="I311" s="146" t="s">
        <v>163</v>
      </c>
    </row>
    <row r="312" spans="1:9" x14ac:dyDescent="0.2">
      <c r="A312" s="175" t="s">
        <v>11</v>
      </c>
      <c r="B312" s="76" t="s">
        <v>78</v>
      </c>
      <c r="C312" s="153" t="s">
        <v>79</v>
      </c>
      <c r="D312" s="146">
        <v>29.99</v>
      </c>
      <c r="E312" s="146">
        <v>33.22</v>
      </c>
      <c r="F312" s="146">
        <v>45.13</v>
      </c>
      <c r="G312" s="146">
        <v>482.06</v>
      </c>
      <c r="H312" s="146">
        <v>0.56999999999999995</v>
      </c>
      <c r="I312" s="146" t="s">
        <v>114</v>
      </c>
    </row>
    <row r="313" spans="1:9" x14ac:dyDescent="0.2">
      <c r="A313" s="37" t="s">
        <v>12</v>
      </c>
      <c r="B313" s="70" t="s">
        <v>133</v>
      </c>
      <c r="C313" s="153" t="s">
        <v>39</v>
      </c>
      <c r="D313" s="146">
        <v>7.0000000000000007E-2</v>
      </c>
      <c r="E313" s="146">
        <v>0.02</v>
      </c>
      <c r="F313" s="146">
        <v>15</v>
      </c>
      <c r="G313" s="146">
        <v>60</v>
      </c>
      <c r="H313" s="146">
        <v>0.03</v>
      </c>
      <c r="I313" s="146" t="s">
        <v>56</v>
      </c>
    </row>
    <row r="314" spans="1:9" x14ac:dyDescent="0.2">
      <c r="A314" s="25"/>
      <c r="B314" s="70" t="s">
        <v>10</v>
      </c>
      <c r="C314" s="153">
        <v>24</v>
      </c>
      <c r="D314" s="146">
        <v>1.8</v>
      </c>
      <c r="E314" s="146">
        <v>0.7</v>
      </c>
      <c r="F314" s="146">
        <v>12.34</v>
      </c>
      <c r="G314" s="146">
        <v>62.88</v>
      </c>
      <c r="H314" s="146">
        <v>0</v>
      </c>
      <c r="I314" s="32" t="s">
        <v>235</v>
      </c>
    </row>
    <row r="315" spans="1:9" x14ac:dyDescent="0.2">
      <c r="A315" s="53"/>
      <c r="B315" s="70" t="s">
        <v>18</v>
      </c>
      <c r="C315" s="153">
        <v>474</v>
      </c>
      <c r="D315" s="146">
        <f>D311+D312+D313+D314</f>
        <v>34.19</v>
      </c>
      <c r="E315" s="146">
        <f>E311+E312+E313+E314</f>
        <v>42.06</v>
      </c>
      <c r="F315" s="146">
        <f>F311+F312+F313+F314</f>
        <v>88.02000000000001</v>
      </c>
      <c r="G315" s="146">
        <f>G311+G312+G313+G314</f>
        <v>749.54</v>
      </c>
      <c r="H315" s="146">
        <f>H311+H312+H313+H314</f>
        <v>0.6</v>
      </c>
      <c r="I315" s="146"/>
    </row>
    <row r="316" spans="1:9" ht="15.75" x14ac:dyDescent="0.2">
      <c r="A316" s="146"/>
      <c r="B316" s="287" t="s">
        <v>19</v>
      </c>
      <c r="C316" s="287"/>
      <c r="D316" s="287"/>
      <c r="E316" s="287"/>
      <c r="F316" s="287"/>
      <c r="G316" s="287"/>
      <c r="H316" s="287"/>
      <c r="I316" s="51">
        <f>G315/G340</f>
        <v>0.22222946970191118</v>
      </c>
    </row>
    <row r="317" spans="1:9" x14ac:dyDescent="0.2">
      <c r="A317" s="146" t="s">
        <v>20</v>
      </c>
      <c r="B317" s="70" t="s">
        <v>21</v>
      </c>
      <c r="C317" s="153">
        <v>70</v>
      </c>
      <c r="D317" s="146">
        <v>0.49</v>
      </c>
      <c r="E317" s="146">
        <v>7.0000000000000007E-2</v>
      </c>
      <c r="F317" s="146">
        <v>1.33</v>
      </c>
      <c r="G317" s="146">
        <v>8.4</v>
      </c>
      <c r="H317" s="146">
        <v>3.43</v>
      </c>
      <c r="I317" s="146" t="s">
        <v>159</v>
      </c>
    </row>
    <row r="318" spans="1:9" x14ac:dyDescent="0.2">
      <c r="A318" s="38" t="s">
        <v>22</v>
      </c>
      <c r="B318" s="76" t="s">
        <v>63</v>
      </c>
      <c r="C318" s="153" t="s">
        <v>64</v>
      </c>
      <c r="D318" s="146">
        <v>2.2799999999999998</v>
      </c>
      <c r="E318" s="146">
        <v>6.6</v>
      </c>
      <c r="F318" s="146">
        <v>12.34</v>
      </c>
      <c r="G318" s="146">
        <v>123.45</v>
      </c>
      <c r="H318" s="146">
        <v>8.42</v>
      </c>
      <c r="I318" s="149" t="s">
        <v>65</v>
      </c>
    </row>
    <row r="319" spans="1:9" ht="25.5" x14ac:dyDescent="0.2">
      <c r="A319" s="38"/>
      <c r="B319" s="68" t="s">
        <v>266</v>
      </c>
      <c r="C319" s="33" t="s">
        <v>70</v>
      </c>
      <c r="D319" s="34">
        <v>21.79</v>
      </c>
      <c r="E319" s="34">
        <v>19.66</v>
      </c>
      <c r="F319" s="34">
        <v>4.0999999999999996</v>
      </c>
      <c r="G319" s="34">
        <v>504.97</v>
      </c>
      <c r="H319" s="34">
        <v>4.03</v>
      </c>
      <c r="I319" s="164" t="s">
        <v>256</v>
      </c>
    </row>
    <row r="320" spans="1:9" x14ac:dyDescent="0.2">
      <c r="A320" s="146"/>
      <c r="B320" s="76" t="s">
        <v>154</v>
      </c>
      <c r="C320" s="153">
        <v>150</v>
      </c>
      <c r="D320" s="146">
        <v>8.77</v>
      </c>
      <c r="E320" s="146">
        <v>2.31</v>
      </c>
      <c r="F320" s="146">
        <v>39.74</v>
      </c>
      <c r="G320" s="146">
        <v>214</v>
      </c>
      <c r="H320" s="146">
        <v>0</v>
      </c>
      <c r="I320" s="149" t="s">
        <v>66</v>
      </c>
    </row>
    <row r="321" spans="1:9" x14ac:dyDescent="0.2">
      <c r="A321" s="37"/>
      <c r="B321" s="70" t="s">
        <v>84</v>
      </c>
      <c r="C321" s="153">
        <v>200</v>
      </c>
      <c r="D321" s="146">
        <v>0.66</v>
      </c>
      <c r="E321" s="146">
        <v>0.09</v>
      </c>
      <c r="F321" s="146">
        <v>32</v>
      </c>
      <c r="G321" s="146">
        <v>132.80000000000001</v>
      </c>
      <c r="H321" s="146">
        <v>0.73</v>
      </c>
      <c r="I321" s="146" t="s">
        <v>85</v>
      </c>
    </row>
    <row r="322" spans="1:9" x14ac:dyDescent="0.2">
      <c r="A322" s="37"/>
      <c r="B322" s="70" t="s">
        <v>40</v>
      </c>
      <c r="C322" s="153" t="s">
        <v>29</v>
      </c>
      <c r="D322" s="146">
        <v>5.68</v>
      </c>
      <c r="E322" s="146">
        <v>0.8</v>
      </c>
      <c r="F322" s="146">
        <v>35.520000000000003</v>
      </c>
      <c r="G322" s="146">
        <v>173.2</v>
      </c>
      <c r="H322" s="146"/>
      <c r="I322" s="146" t="s">
        <v>220</v>
      </c>
    </row>
    <row r="323" spans="1:9" x14ac:dyDescent="0.2">
      <c r="A323" s="53"/>
      <c r="B323" s="70" t="s">
        <v>18</v>
      </c>
      <c r="C323" s="153">
        <v>900</v>
      </c>
      <c r="D323" s="146">
        <f>D317+D318+D319+D320+D321+D322</f>
        <v>39.669999999999995</v>
      </c>
      <c r="E323" s="146">
        <f>E317+E318+E319+E320+E321+E322</f>
        <v>29.529999999999998</v>
      </c>
      <c r="F323" s="146">
        <f>F317+F318+F319+F320+F321+F322</f>
        <v>125.03</v>
      </c>
      <c r="G323" s="146">
        <f>G317+G318+G319+G320+G321+G322</f>
        <v>1156.8200000000002</v>
      </c>
      <c r="H323" s="146">
        <f>H317+H318+H319+H320+H321+H322</f>
        <v>16.61</v>
      </c>
      <c r="I323" s="146"/>
    </row>
    <row r="324" spans="1:9" ht="15.75" x14ac:dyDescent="0.2">
      <c r="A324" s="146"/>
      <c r="B324" s="287" t="s">
        <v>19</v>
      </c>
      <c r="C324" s="287"/>
      <c r="D324" s="287"/>
      <c r="E324" s="287"/>
      <c r="F324" s="287"/>
      <c r="G324" s="287"/>
      <c r="H324" s="287"/>
      <c r="I324" s="50">
        <f>G323/G340</f>
        <v>0.34298302310825962</v>
      </c>
    </row>
    <row r="325" spans="1:9" x14ac:dyDescent="0.2">
      <c r="A325" s="146" t="s">
        <v>30</v>
      </c>
      <c r="B325" s="78" t="s">
        <v>69</v>
      </c>
      <c r="C325" s="126">
        <v>30</v>
      </c>
      <c r="D325" s="61">
        <v>1.17</v>
      </c>
      <c r="E325" s="61">
        <v>9.18</v>
      </c>
      <c r="F325" s="61">
        <v>18.75</v>
      </c>
      <c r="G325" s="61">
        <v>162.6</v>
      </c>
      <c r="H325" s="61">
        <v>0</v>
      </c>
      <c r="I325" s="61" t="s">
        <v>241</v>
      </c>
    </row>
    <row r="326" spans="1:9" x14ac:dyDescent="0.2">
      <c r="A326" s="38" t="s">
        <v>32</v>
      </c>
      <c r="B326" s="76" t="s">
        <v>229</v>
      </c>
      <c r="C326" s="130">
        <v>200</v>
      </c>
      <c r="D326" s="131">
        <v>1</v>
      </c>
      <c r="E326" s="56">
        <v>0.2</v>
      </c>
      <c r="F326" s="56">
        <v>20.2</v>
      </c>
      <c r="G326" s="56">
        <v>86.6</v>
      </c>
      <c r="H326" s="146">
        <v>4</v>
      </c>
      <c r="I326" s="146" t="s">
        <v>217</v>
      </c>
    </row>
    <row r="327" spans="1:9" x14ac:dyDescent="0.2">
      <c r="A327" s="37"/>
      <c r="B327" s="70" t="s">
        <v>18</v>
      </c>
      <c r="C327" s="153">
        <v>230</v>
      </c>
      <c r="D327" s="146">
        <f>SUM(D325:D326)</f>
        <v>2.17</v>
      </c>
      <c r="E327" s="146">
        <f t="shared" ref="E327:H327" si="18">SUM(E325:E326)</f>
        <v>9.379999999999999</v>
      </c>
      <c r="F327" s="146">
        <f t="shared" si="18"/>
        <v>38.950000000000003</v>
      </c>
      <c r="G327" s="146">
        <f t="shared" si="18"/>
        <v>249.2</v>
      </c>
      <c r="H327" s="146">
        <f t="shared" si="18"/>
        <v>4</v>
      </c>
      <c r="I327" s="146"/>
    </row>
    <row r="328" spans="1:9" ht="15.75" x14ac:dyDescent="0.2">
      <c r="A328" s="146"/>
      <c r="B328" s="287" t="s">
        <v>19</v>
      </c>
      <c r="C328" s="287"/>
      <c r="D328" s="287"/>
      <c r="E328" s="287"/>
      <c r="F328" s="287"/>
      <c r="G328" s="287"/>
      <c r="H328" s="287"/>
      <c r="I328" s="50">
        <f>G327/G340</f>
        <v>7.3884761119775141E-2</v>
      </c>
    </row>
    <row r="329" spans="1:9" x14ac:dyDescent="0.2">
      <c r="A329" s="146" t="s">
        <v>33</v>
      </c>
      <c r="B329" s="70" t="s">
        <v>34</v>
      </c>
      <c r="C329" s="153">
        <v>70</v>
      </c>
      <c r="D329" s="146">
        <v>0.77</v>
      </c>
      <c r="E329" s="146">
        <v>0.14000000000000001</v>
      </c>
      <c r="F329" s="146">
        <v>2.66</v>
      </c>
      <c r="G329" s="146">
        <v>15.4</v>
      </c>
      <c r="H329" s="146">
        <v>12.25</v>
      </c>
      <c r="I329" s="146" t="s">
        <v>159</v>
      </c>
    </row>
    <row r="330" spans="1:9" ht="31.5" x14ac:dyDescent="0.2">
      <c r="A330" s="37" t="s">
        <v>35</v>
      </c>
      <c r="B330" s="68" t="s">
        <v>109</v>
      </c>
      <c r="C330" s="33" t="s">
        <v>110</v>
      </c>
      <c r="D330" s="170">
        <v>24.09</v>
      </c>
      <c r="E330" s="170">
        <v>6.6</v>
      </c>
      <c r="F330" s="170">
        <v>2.15</v>
      </c>
      <c r="G330" s="170">
        <v>164.32</v>
      </c>
      <c r="H330" s="170">
        <v>0.95</v>
      </c>
      <c r="I330" s="171" t="s">
        <v>228</v>
      </c>
    </row>
    <row r="331" spans="1:9" x14ac:dyDescent="0.2">
      <c r="A331" s="37"/>
      <c r="B331" s="70" t="s">
        <v>267</v>
      </c>
      <c r="C331" s="47">
        <v>220</v>
      </c>
      <c r="D331" s="170">
        <v>4.5999999999999996</v>
      </c>
      <c r="E331" s="170">
        <v>15.51</v>
      </c>
      <c r="F331" s="170">
        <v>30.95</v>
      </c>
      <c r="G331" s="170">
        <v>286</v>
      </c>
      <c r="H331" s="170">
        <v>26.38</v>
      </c>
      <c r="I331" s="170" t="s">
        <v>227</v>
      </c>
    </row>
    <row r="332" spans="1:9" x14ac:dyDescent="0.2">
      <c r="A332" s="22"/>
      <c r="B332" s="70" t="s">
        <v>169</v>
      </c>
      <c r="C332" s="153" t="s">
        <v>71</v>
      </c>
      <c r="D332" s="146">
        <v>0.14000000000000001</v>
      </c>
      <c r="E332" s="146">
        <v>0.09</v>
      </c>
      <c r="F332" s="146">
        <v>16.68</v>
      </c>
      <c r="G332" s="146">
        <v>68.040000000000006</v>
      </c>
      <c r="H332" s="146">
        <v>1.74</v>
      </c>
      <c r="I332" s="149" t="s">
        <v>112</v>
      </c>
    </row>
    <row r="333" spans="1:9" x14ac:dyDescent="0.2">
      <c r="A333" s="46"/>
      <c r="B333" s="70" t="s">
        <v>40</v>
      </c>
      <c r="C333" s="153" t="s">
        <v>41</v>
      </c>
      <c r="D333" s="56">
        <v>7.1</v>
      </c>
      <c r="E333" s="148">
        <v>1</v>
      </c>
      <c r="F333" s="146">
        <v>44.4</v>
      </c>
      <c r="G333" s="148">
        <v>216.5</v>
      </c>
      <c r="H333" s="146"/>
      <c r="I333" s="146" t="s">
        <v>220</v>
      </c>
    </row>
    <row r="334" spans="1:9" x14ac:dyDescent="0.2">
      <c r="A334" s="38"/>
      <c r="B334" s="70" t="s">
        <v>18</v>
      </c>
      <c r="C334" s="153">
        <v>770</v>
      </c>
      <c r="D334" s="146">
        <f>D329+D330++D331+D332+D333</f>
        <v>36.700000000000003</v>
      </c>
      <c r="E334" s="146">
        <f>E329+E330++E331+E332+E333</f>
        <v>23.34</v>
      </c>
      <c r="F334" s="146">
        <f>F329+F330++F331+F332+F333</f>
        <v>96.84</v>
      </c>
      <c r="G334" s="146">
        <f>G329+G330++G331+G332+G333</f>
        <v>750.26</v>
      </c>
      <c r="H334" s="146">
        <f>H329+H330++H331+H332+H333</f>
        <v>41.32</v>
      </c>
      <c r="I334" s="146"/>
    </row>
    <row r="335" spans="1:9" ht="15.75" x14ac:dyDescent="0.2">
      <c r="A335" s="146"/>
      <c r="B335" s="287" t="s">
        <v>19</v>
      </c>
      <c r="C335" s="287"/>
      <c r="D335" s="287"/>
      <c r="E335" s="287"/>
      <c r="F335" s="287"/>
      <c r="G335" s="287"/>
      <c r="H335" s="287"/>
      <c r="I335" s="50">
        <f>G334/G340</f>
        <v>0.22244294092183989</v>
      </c>
    </row>
    <row r="336" spans="1:9" x14ac:dyDescent="0.2">
      <c r="A336" s="175" t="s">
        <v>42</v>
      </c>
      <c r="B336" s="67" t="s">
        <v>213</v>
      </c>
      <c r="C336" s="154">
        <v>200</v>
      </c>
      <c r="D336" s="141">
        <v>5.8</v>
      </c>
      <c r="E336" s="91">
        <v>5</v>
      </c>
      <c r="F336" s="141">
        <v>9.6</v>
      </c>
      <c r="G336" s="141">
        <v>107</v>
      </c>
      <c r="H336" s="141">
        <v>2.6</v>
      </c>
      <c r="I336" s="141" t="s">
        <v>226</v>
      </c>
    </row>
    <row r="337" spans="1:9" x14ac:dyDescent="0.2">
      <c r="A337" s="19" t="s">
        <v>43</v>
      </c>
      <c r="B337" s="70" t="s">
        <v>17</v>
      </c>
      <c r="C337" s="212">
        <v>24</v>
      </c>
      <c r="D337" s="210">
        <v>6.4</v>
      </c>
      <c r="E337" s="210">
        <v>8</v>
      </c>
      <c r="F337" s="210">
        <v>66</v>
      </c>
      <c r="G337" s="210">
        <v>360</v>
      </c>
      <c r="H337" s="210">
        <v>0</v>
      </c>
      <c r="I337" s="210"/>
    </row>
    <row r="338" spans="1:9" x14ac:dyDescent="0.2">
      <c r="A338" s="19"/>
      <c r="B338" s="70" t="s">
        <v>18</v>
      </c>
      <c r="C338" s="153">
        <v>224</v>
      </c>
      <c r="D338" s="153">
        <f>D336+D337</f>
        <v>12.2</v>
      </c>
      <c r="E338" s="153">
        <f>E336+E337</f>
        <v>13</v>
      </c>
      <c r="F338" s="153">
        <f>F336+F337</f>
        <v>75.599999999999994</v>
      </c>
      <c r="G338" s="153">
        <f>G336+G337</f>
        <v>467</v>
      </c>
      <c r="H338" s="153">
        <f>H336+H337</f>
        <v>2.6</v>
      </c>
      <c r="I338" s="149"/>
    </row>
    <row r="339" spans="1:9" ht="15.75" x14ac:dyDescent="0.2">
      <c r="A339" s="38"/>
      <c r="B339" s="287" t="s">
        <v>19</v>
      </c>
      <c r="C339" s="287"/>
      <c r="D339" s="287"/>
      <c r="E339" s="287"/>
      <c r="F339" s="287"/>
      <c r="G339" s="287"/>
      <c r="H339" s="287"/>
      <c r="I339" s="51">
        <f>G338/G340</f>
        <v>0.13845980514821427</v>
      </c>
    </row>
    <row r="340" spans="1:9" x14ac:dyDescent="0.2">
      <c r="A340" s="37"/>
      <c r="B340" s="98" t="s">
        <v>115</v>
      </c>
      <c r="C340" s="99">
        <f t="shared" ref="C340:H340" si="19">C315+C323+C327+C334+C338</f>
        <v>2598</v>
      </c>
      <c r="D340" s="99">
        <f t="shared" si="19"/>
        <v>124.92999999999999</v>
      </c>
      <c r="E340" s="99">
        <f t="shared" si="19"/>
        <v>117.31</v>
      </c>
      <c r="F340" s="99">
        <f t="shared" si="19"/>
        <v>424.44000000000005</v>
      </c>
      <c r="G340" s="99">
        <f t="shared" si="19"/>
        <v>3372.8199999999997</v>
      </c>
      <c r="H340" s="99">
        <f t="shared" si="19"/>
        <v>65.13</v>
      </c>
      <c r="I340" s="95">
        <f>I324+I316+I328+I335+I339</f>
        <v>1.0000000000000002</v>
      </c>
    </row>
    <row r="341" spans="1:9" ht="15.75" x14ac:dyDescent="0.2">
      <c r="A341" s="287"/>
      <c r="B341" s="287"/>
      <c r="C341" s="287"/>
      <c r="D341" s="146"/>
      <c r="E341" s="146"/>
      <c r="F341" s="146"/>
      <c r="G341" s="146"/>
      <c r="H341" s="146"/>
      <c r="I341" s="50"/>
    </row>
    <row r="342" spans="1:9" ht="12.75" x14ac:dyDescent="0.2">
      <c r="A342" s="287"/>
      <c r="B342" s="287"/>
      <c r="C342" s="287"/>
      <c r="D342" s="287"/>
      <c r="E342" s="287"/>
      <c r="F342" s="287"/>
      <c r="G342" s="287"/>
      <c r="H342" s="287"/>
      <c r="I342" s="287"/>
    </row>
    <row r="343" spans="1:9" ht="12.75" x14ac:dyDescent="0.2">
      <c r="A343" s="287"/>
      <c r="B343" s="287"/>
      <c r="C343" s="287"/>
      <c r="D343" s="287"/>
      <c r="E343" s="287"/>
      <c r="F343" s="287"/>
      <c r="G343" s="287"/>
      <c r="H343" s="287"/>
      <c r="I343" s="287"/>
    </row>
    <row r="344" spans="1:9" ht="12.75" x14ac:dyDescent="0.2">
      <c r="A344" s="287"/>
      <c r="B344" s="287"/>
      <c r="C344" s="287"/>
      <c r="D344" s="287"/>
      <c r="E344" s="287"/>
      <c r="F344" s="287"/>
      <c r="G344" s="287"/>
      <c r="H344" s="287"/>
      <c r="I344" s="287"/>
    </row>
    <row r="345" spans="1:9" ht="78.75" x14ac:dyDescent="0.2">
      <c r="A345" s="47" t="s">
        <v>0</v>
      </c>
      <c r="B345" s="79" t="s">
        <v>1</v>
      </c>
      <c r="C345" s="47" t="s">
        <v>2</v>
      </c>
      <c r="D345" s="153" t="s">
        <v>3</v>
      </c>
      <c r="E345" s="153" t="s">
        <v>4</v>
      </c>
      <c r="F345" s="153" t="s">
        <v>5</v>
      </c>
      <c r="G345" s="47" t="s">
        <v>6</v>
      </c>
      <c r="H345" s="153" t="s">
        <v>7</v>
      </c>
      <c r="I345" s="47" t="s">
        <v>199</v>
      </c>
    </row>
    <row r="346" spans="1:9" x14ac:dyDescent="0.2">
      <c r="A346" s="140">
        <v>1</v>
      </c>
      <c r="B346" s="65">
        <v>2</v>
      </c>
      <c r="C346" s="151">
        <v>3</v>
      </c>
      <c r="D346" s="151">
        <v>6</v>
      </c>
      <c r="E346" s="151">
        <v>7</v>
      </c>
      <c r="F346" s="151">
        <v>8</v>
      </c>
      <c r="G346" s="151">
        <v>9</v>
      </c>
      <c r="H346" s="14">
        <v>10</v>
      </c>
      <c r="I346" s="84">
        <v>11</v>
      </c>
    </row>
    <row r="347" spans="1:9" x14ac:dyDescent="0.2">
      <c r="A347" s="146" t="s">
        <v>194</v>
      </c>
      <c r="B347" s="70" t="s">
        <v>166</v>
      </c>
      <c r="C347" s="153" t="s">
        <v>8</v>
      </c>
      <c r="D347" s="155">
        <v>7.59</v>
      </c>
      <c r="E347" s="155">
        <v>13.44</v>
      </c>
      <c r="F347" s="155">
        <v>15.55</v>
      </c>
      <c r="G347" s="156">
        <v>213.27</v>
      </c>
      <c r="H347" s="153">
        <v>0.14000000000000001</v>
      </c>
      <c r="I347" s="146" t="s">
        <v>164</v>
      </c>
    </row>
    <row r="348" spans="1:9" x14ac:dyDescent="0.2">
      <c r="A348" s="175" t="s">
        <v>11</v>
      </c>
      <c r="B348" s="70" t="s">
        <v>148</v>
      </c>
      <c r="C348" s="153" t="s">
        <v>13</v>
      </c>
      <c r="D348" s="146">
        <v>9.1300000000000008</v>
      </c>
      <c r="E348" s="146">
        <v>13.71</v>
      </c>
      <c r="F348" s="146">
        <v>41.38</v>
      </c>
      <c r="G348" s="146">
        <v>326.7</v>
      </c>
      <c r="H348" s="146">
        <v>1.06</v>
      </c>
      <c r="I348" s="146" t="s">
        <v>14</v>
      </c>
    </row>
    <row r="349" spans="1:9" x14ac:dyDescent="0.2">
      <c r="A349" s="37" t="s">
        <v>12</v>
      </c>
      <c r="B349" s="70" t="s">
        <v>73</v>
      </c>
      <c r="C349" s="153">
        <v>200</v>
      </c>
      <c r="D349" s="146">
        <v>4.08</v>
      </c>
      <c r="E349" s="146">
        <v>3.5</v>
      </c>
      <c r="F349" s="146">
        <v>17.600000000000001</v>
      </c>
      <c r="G349" s="146">
        <v>118.6</v>
      </c>
      <c r="H349" s="146">
        <v>1.6</v>
      </c>
      <c r="I349" s="146" t="s">
        <v>16</v>
      </c>
    </row>
    <row r="350" spans="1:9" x14ac:dyDescent="0.2">
      <c r="A350" s="38"/>
      <c r="B350" s="70" t="s">
        <v>10</v>
      </c>
      <c r="C350" s="153">
        <v>24</v>
      </c>
      <c r="D350" s="146">
        <v>1.8</v>
      </c>
      <c r="E350" s="146">
        <v>0.7</v>
      </c>
      <c r="F350" s="146">
        <v>12.34</v>
      </c>
      <c r="G350" s="146">
        <v>62.88</v>
      </c>
      <c r="H350" s="146">
        <v>0</v>
      </c>
      <c r="I350" s="32" t="s">
        <v>235</v>
      </c>
    </row>
    <row r="351" spans="1:9" x14ac:dyDescent="0.2">
      <c r="A351" s="54"/>
      <c r="B351" s="70" t="s">
        <v>17</v>
      </c>
      <c r="C351" s="153">
        <v>24</v>
      </c>
      <c r="D351" s="146">
        <v>6.4</v>
      </c>
      <c r="E351" s="146">
        <v>8</v>
      </c>
      <c r="F351" s="146">
        <v>66</v>
      </c>
      <c r="G351" s="146">
        <v>360</v>
      </c>
      <c r="H351" s="146">
        <v>0</v>
      </c>
      <c r="I351" s="146"/>
    </row>
    <row r="352" spans="1:9" x14ac:dyDescent="0.2">
      <c r="A352" s="55"/>
      <c r="B352" s="70" t="s">
        <v>18</v>
      </c>
      <c r="C352" s="153">
        <v>538</v>
      </c>
      <c r="D352" s="133">
        <f>D347+D348+D349+D350+D351</f>
        <v>29</v>
      </c>
      <c r="E352" s="133">
        <f>E347+E348+E349+E350+E351</f>
        <v>39.349999999999994</v>
      </c>
      <c r="F352" s="133">
        <f>F347+F348+F349+F350+F351</f>
        <v>152.87</v>
      </c>
      <c r="G352" s="133">
        <f>G347+G348+G349+G350+G351</f>
        <v>1081.45</v>
      </c>
      <c r="H352" s="133">
        <f>H347+H348+H349+H350+H351</f>
        <v>2.8000000000000003</v>
      </c>
      <c r="I352" s="146"/>
    </row>
    <row r="353" spans="1:9" ht="15.75" x14ac:dyDescent="0.2">
      <c r="A353" s="55"/>
      <c r="B353" s="287" t="s">
        <v>19</v>
      </c>
      <c r="C353" s="287"/>
      <c r="D353" s="287"/>
      <c r="E353" s="287"/>
      <c r="F353" s="287"/>
      <c r="G353" s="287"/>
      <c r="H353" s="287"/>
      <c r="I353" s="50">
        <f>G352/G379</f>
        <v>0.32174616728004074</v>
      </c>
    </row>
    <row r="354" spans="1:9" x14ac:dyDescent="0.2">
      <c r="A354" s="146" t="s">
        <v>20</v>
      </c>
      <c r="B354" s="70" t="s">
        <v>34</v>
      </c>
      <c r="C354" s="153">
        <v>70</v>
      </c>
      <c r="D354" s="146">
        <v>0.77</v>
      </c>
      <c r="E354" s="146">
        <v>0.14000000000000001</v>
      </c>
      <c r="F354" s="146">
        <v>2.66</v>
      </c>
      <c r="G354" s="146">
        <v>15.4</v>
      </c>
      <c r="H354" s="146">
        <v>12.25</v>
      </c>
      <c r="I354" s="146" t="s">
        <v>159</v>
      </c>
    </row>
    <row r="355" spans="1:9" x14ac:dyDescent="0.2">
      <c r="A355" s="38" t="s">
        <v>22</v>
      </c>
      <c r="B355" s="76" t="s">
        <v>116</v>
      </c>
      <c r="C355" s="153">
        <v>250</v>
      </c>
      <c r="D355" s="146">
        <v>3.58</v>
      </c>
      <c r="E355" s="146">
        <v>4.59</v>
      </c>
      <c r="F355" s="146">
        <v>18.8</v>
      </c>
      <c r="G355" s="146">
        <v>144.25</v>
      </c>
      <c r="H355" s="146">
        <v>5.75</v>
      </c>
      <c r="I355" s="146" t="s">
        <v>269</v>
      </c>
    </row>
    <row r="356" spans="1:9" x14ac:dyDescent="0.2">
      <c r="A356" s="19"/>
      <c r="B356" s="68" t="s">
        <v>174</v>
      </c>
      <c r="C356" s="33">
        <v>100</v>
      </c>
      <c r="D356" s="34">
        <v>11.02</v>
      </c>
      <c r="E356" s="34">
        <v>23.86</v>
      </c>
      <c r="F356" s="34">
        <v>0.38</v>
      </c>
      <c r="G356" s="34">
        <v>262</v>
      </c>
      <c r="H356" s="34">
        <v>0</v>
      </c>
      <c r="I356" s="34" t="s">
        <v>24</v>
      </c>
    </row>
    <row r="357" spans="1:9" x14ac:dyDescent="0.2">
      <c r="A357" s="19"/>
      <c r="B357" s="70" t="s">
        <v>147</v>
      </c>
      <c r="C357" s="153" t="s">
        <v>25</v>
      </c>
      <c r="D357" s="146">
        <v>5.71</v>
      </c>
      <c r="E357" s="146">
        <v>4.2699999999999996</v>
      </c>
      <c r="F357" s="146">
        <v>31.95</v>
      </c>
      <c r="G357" s="146">
        <v>189</v>
      </c>
      <c r="H357" s="146">
        <v>0</v>
      </c>
      <c r="I357" s="146" t="s">
        <v>26</v>
      </c>
    </row>
    <row r="358" spans="1:9" x14ac:dyDescent="0.2">
      <c r="A358" s="146"/>
      <c r="B358" s="70" t="s">
        <v>67</v>
      </c>
      <c r="C358" s="153">
        <v>200</v>
      </c>
      <c r="D358" s="146">
        <v>0.78</v>
      </c>
      <c r="E358" s="146">
        <v>0.05</v>
      </c>
      <c r="F358" s="146">
        <v>27.63</v>
      </c>
      <c r="G358" s="146">
        <v>114.8</v>
      </c>
      <c r="H358" s="146">
        <v>0.6</v>
      </c>
      <c r="I358" s="149" t="s">
        <v>68</v>
      </c>
    </row>
    <row r="359" spans="1:9" x14ac:dyDescent="0.2">
      <c r="A359" s="37"/>
      <c r="B359" s="70" t="s">
        <v>40</v>
      </c>
      <c r="C359" s="153" t="s">
        <v>29</v>
      </c>
      <c r="D359" s="146">
        <v>5.68</v>
      </c>
      <c r="E359" s="146">
        <v>0.8</v>
      </c>
      <c r="F359" s="146">
        <v>35.520000000000003</v>
      </c>
      <c r="G359" s="146">
        <v>173.2</v>
      </c>
      <c r="H359" s="146"/>
      <c r="I359" s="146" t="s">
        <v>220</v>
      </c>
    </row>
    <row r="360" spans="1:9" x14ac:dyDescent="0.2">
      <c r="A360" s="46"/>
      <c r="B360" s="70" t="s">
        <v>18</v>
      </c>
      <c r="C360" s="153">
        <v>855</v>
      </c>
      <c r="D360" s="153">
        <f>D354+D355+D356+D357+D358+D359</f>
        <v>27.54</v>
      </c>
      <c r="E360" s="153">
        <f>E354+E355+E356+E357+E358+E359</f>
        <v>33.709999999999994</v>
      </c>
      <c r="F360" s="153">
        <f>F354+F355+F356+F357+F358+F359</f>
        <v>116.94</v>
      </c>
      <c r="G360" s="153">
        <f>G354+G355+G356+G357+G358+G359</f>
        <v>898.64999999999986</v>
      </c>
      <c r="H360" s="153">
        <f>H354+H355+H356+H357+H358+H359</f>
        <v>18.600000000000001</v>
      </c>
      <c r="I360" s="146"/>
    </row>
    <row r="361" spans="1:9" ht="15.75" x14ac:dyDescent="0.2">
      <c r="A361" s="37"/>
      <c r="B361" s="287" t="s">
        <v>19</v>
      </c>
      <c r="C361" s="287"/>
      <c r="D361" s="287"/>
      <c r="E361" s="287"/>
      <c r="F361" s="287"/>
      <c r="G361" s="287"/>
      <c r="H361" s="287"/>
      <c r="I361" s="50">
        <f>G360/G379</f>
        <v>0.26736066690666105</v>
      </c>
    </row>
    <row r="362" spans="1:9" x14ac:dyDescent="0.2">
      <c r="A362" s="146" t="s">
        <v>30</v>
      </c>
      <c r="B362" s="70" t="s">
        <v>101</v>
      </c>
      <c r="C362" s="153">
        <v>200</v>
      </c>
      <c r="D362" s="146">
        <v>1.8</v>
      </c>
      <c r="E362" s="146">
        <v>0.4</v>
      </c>
      <c r="F362" s="146">
        <v>16.2</v>
      </c>
      <c r="G362" s="146">
        <v>86</v>
      </c>
      <c r="H362" s="146">
        <v>120</v>
      </c>
      <c r="I362" s="146" t="s">
        <v>219</v>
      </c>
    </row>
    <row r="363" spans="1:9" x14ac:dyDescent="0.2">
      <c r="A363" s="19" t="s">
        <v>32</v>
      </c>
      <c r="B363" s="78" t="s">
        <v>31</v>
      </c>
      <c r="C363" s="41">
        <v>30</v>
      </c>
      <c r="D363" s="42">
        <v>2.25</v>
      </c>
      <c r="E363" s="42">
        <v>2.94</v>
      </c>
      <c r="F363" s="42">
        <v>22.32</v>
      </c>
      <c r="G363" s="42">
        <v>125.1</v>
      </c>
      <c r="H363" s="149">
        <v>0</v>
      </c>
      <c r="I363" s="61" t="s">
        <v>218</v>
      </c>
    </row>
    <row r="364" spans="1:9" x14ac:dyDescent="0.2">
      <c r="A364" s="46"/>
      <c r="B364" s="76" t="s">
        <v>229</v>
      </c>
      <c r="C364" s="130">
        <v>200</v>
      </c>
      <c r="D364" s="131">
        <v>1</v>
      </c>
      <c r="E364" s="56">
        <v>0.2</v>
      </c>
      <c r="F364" s="56">
        <v>20.2</v>
      </c>
      <c r="G364" s="56">
        <v>86.6</v>
      </c>
      <c r="H364" s="146">
        <v>4</v>
      </c>
      <c r="I364" s="146" t="s">
        <v>217</v>
      </c>
    </row>
    <row r="365" spans="1:9" x14ac:dyDescent="0.2">
      <c r="A365" s="46"/>
      <c r="B365" s="70" t="s">
        <v>18</v>
      </c>
      <c r="C365" s="153">
        <v>430</v>
      </c>
      <c r="D365" s="153">
        <f>SUM(D362:D364)</f>
        <v>5.05</v>
      </c>
      <c r="E365" s="153">
        <f t="shared" ref="E365:H365" si="20">SUM(E362:E364)</f>
        <v>3.54</v>
      </c>
      <c r="F365" s="153">
        <f t="shared" si="20"/>
        <v>58.72</v>
      </c>
      <c r="G365" s="153">
        <f t="shared" si="20"/>
        <v>297.7</v>
      </c>
      <c r="H365" s="153">
        <f t="shared" si="20"/>
        <v>124</v>
      </c>
      <c r="I365" s="146"/>
    </row>
    <row r="366" spans="1:9" ht="15.75" x14ac:dyDescent="0.2">
      <c r="A366" s="37"/>
      <c r="B366" s="287" t="s">
        <v>19</v>
      </c>
      <c r="C366" s="287"/>
      <c r="D366" s="287"/>
      <c r="E366" s="287"/>
      <c r="F366" s="287"/>
      <c r="G366" s="287"/>
      <c r="H366" s="287"/>
      <c r="I366" s="50">
        <f>G365/G379</f>
        <v>8.8569821997566342E-2</v>
      </c>
    </row>
    <row r="367" spans="1:9" x14ac:dyDescent="0.2">
      <c r="A367" s="146" t="s">
        <v>33</v>
      </c>
      <c r="B367" s="70" t="s">
        <v>21</v>
      </c>
      <c r="C367" s="153">
        <v>70</v>
      </c>
      <c r="D367" s="146">
        <v>0.49</v>
      </c>
      <c r="E367" s="146">
        <v>7.0000000000000007E-2</v>
      </c>
      <c r="F367" s="146">
        <v>1.33</v>
      </c>
      <c r="G367" s="146">
        <v>8.4</v>
      </c>
      <c r="H367" s="146">
        <v>3.43</v>
      </c>
      <c r="I367" s="146" t="s">
        <v>159</v>
      </c>
    </row>
    <row r="368" spans="1:9" x14ac:dyDescent="0.2">
      <c r="A368" s="37" t="s">
        <v>35</v>
      </c>
      <c r="B368" s="68" t="s">
        <v>207</v>
      </c>
      <c r="C368" s="33" t="s">
        <v>53</v>
      </c>
      <c r="D368" s="34">
        <v>25.07</v>
      </c>
      <c r="E368" s="34">
        <v>19.53</v>
      </c>
      <c r="F368" s="34">
        <v>2.35</v>
      </c>
      <c r="G368" s="34">
        <v>283.04000000000002</v>
      </c>
      <c r="H368" s="34">
        <v>0.02</v>
      </c>
      <c r="I368" s="34" t="s">
        <v>240</v>
      </c>
    </row>
    <row r="369" spans="1:9" x14ac:dyDescent="0.2">
      <c r="A369" s="37"/>
      <c r="B369" s="70" t="s">
        <v>211</v>
      </c>
      <c r="C369" s="153">
        <v>220</v>
      </c>
      <c r="D369" s="146">
        <v>6.12</v>
      </c>
      <c r="E369" s="146">
        <v>5.4</v>
      </c>
      <c r="F369" s="146">
        <v>35.08</v>
      </c>
      <c r="G369" s="146">
        <v>213.18</v>
      </c>
      <c r="H369" s="146"/>
      <c r="I369" s="34" t="s">
        <v>268</v>
      </c>
    </row>
    <row r="370" spans="1:9" x14ac:dyDescent="0.2">
      <c r="A370" s="37"/>
      <c r="B370" s="70" t="s">
        <v>38</v>
      </c>
      <c r="C370" s="153" t="s">
        <v>71</v>
      </c>
      <c r="D370" s="56">
        <v>0.57999999999999996</v>
      </c>
      <c r="E370" s="57">
        <v>0.23</v>
      </c>
      <c r="F370" s="56">
        <v>22.25</v>
      </c>
      <c r="G370" s="57">
        <v>102.6</v>
      </c>
      <c r="H370" s="56">
        <v>150.03</v>
      </c>
      <c r="I370" s="149" t="s">
        <v>155</v>
      </c>
    </row>
    <row r="371" spans="1:9" x14ac:dyDescent="0.2">
      <c r="A371" s="37"/>
      <c r="B371" s="70" t="s">
        <v>40</v>
      </c>
      <c r="C371" s="153" t="s">
        <v>41</v>
      </c>
      <c r="D371" s="56">
        <v>7.1</v>
      </c>
      <c r="E371" s="148">
        <v>1</v>
      </c>
      <c r="F371" s="146">
        <v>44.4</v>
      </c>
      <c r="G371" s="148">
        <v>216.5</v>
      </c>
      <c r="H371" s="146"/>
      <c r="I371" s="146" t="s">
        <v>220</v>
      </c>
    </row>
    <row r="372" spans="1:9" x14ac:dyDescent="0.2">
      <c r="A372" s="37"/>
      <c r="B372" s="70" t="s">
        <v>18</v>
      </c>
      <c r="C372" s="153">
        <v>750</v>
      </c>
      <c r="D372" s="153">
        <f>D367+D368+D369+D370+D371</f>
        <v>39.36</v>
      </c>
      <c r="E372" s="153">
        <f>E367+E368+E369+E370+E371</f>
        <v>26.23</v>
      </c>
      <c r="F372" s="153">
        <f>F367+F368+F369+F370+F371</f>
        <v>105.41</v>
      </c>
      <c r="G372" s="153">
        <f>G367+G368+G369+G370+G371</f>
        <v>823.72</v>
      </c>
      <c r="H372" s="153">
        <f>H367+H368+H369+H370+H371</f>
        <v>153.47999999999999</v>
      </c>
      <c r="I372" s="146"/>
    </row>
    <row r="373" spans="1:9" ht="15.75" x14ac:dyDescent="0.2">
      <c r="A373" s="37"/>
      <c r="B373" s="287" t="s">
        <v>19</v>
      </c>
      <c r="C373" s="287"/>
      <c r="D373" s="287"/>
      <c r="E373" s="287"/>
      <c r="F373" s="287"/>
      <c r="G373" s="287"/>
      <c r="H373" s="287"/>
      <c r="I373" s="50">
        <f>G372/G379</f>
        <v>0.24506796699978287</v>
      </c>
    </row>
    <row r="374" spans="1:9" x14ac:dyDescent="0.2">
      <c r="A374" s="37"/>
      <c r="B374" s="82"/>
      <c r="C374" s="153"/>
      <c r="D374" s="146"/>
      <c r="E374" s="146"/>
      <c r="F374" s="146"/>
      <c r="G374" s="146"/>
      <c r="H374" s="146"/>
      <c r="I374" s="146"/>
    </row>
    <row r="375" spans="1:9" x14ac:dyDescent="0.2">
      <c r="A375" s="175" t="s">
        <v>42</v>
      </c>
      <c r="B375" s="70" t="s">
        <v>230</v>
      </c>
      <c r="C375" s="153">
        <v>200</v>
      </c>
      <c r="D375" s="146">
        <v>2.9</v>
      </c>
      <c r="E375" s="146">
        <v>2.5</v>
      </c>
      <c r="F375" s="146">
        <v>11</v>
      </c>
      <c r="G375" s="146">
        <v>69</v>
      </c>
      <c r="H375" s="146"/>
      <c r="I375" s="146"/>
    </row>
    <row r="376" spans="1:9" x14ac:dyDescent="0.2">
      <c r="A376" s="19" t="s">
        <v>43</v>
      </c>
      <c r="B376" s="70" t="s">
        <v>181</v>
      </c>
      <c r="C376" s="212">
        <v>50</v>
      </c>
      <c r="D376" s="210">
        <v>3.26</v>
      </c>
      <c r="E376" s="210">
        <v>5.62</v>
      </c>
      <c r="F376" s="210">
        <v>31.8</v>
      </c>
      <c r="G376" s="210">
        <v>190.67</v>
      </c>
      <c r="H376" s="210">
        <v>0.03</v>
      </c>
      <c r="I376" s="162"/>
    </row>
    <row r="377" spans="1:9" x14ac:dyDescent="0.2">
      <c r="A377" s="22"/>
      <c r="B377" s="67" t="s">
        <v>18</v>
      </c>
      <c r="C377" s="154">
        <v>250</v>
      </c>
      <c r="D377" s="154">
        <f>D375+D376</f>
        <v>6.16</v>
      </c>
      <c r="E377" s="154">
        <f>E375+E376</f>
        <v>8.120000000000001</v>
      </c>
      <c r="F377" s="154">
        <f>F375+F376</f>
        <v>42.8</v>
      </c>
      <c r="G377" s="154">
        <f>G375+G376</f>
        <v>259.66999999999996</v>
      </c>
      <c r="H377" s="154">
        <f>H375+H376</f>
        <v>0.03</v>
      </c>
      <c r="I377" s="141"/>
    </row>
    <row r="378" spans="1:9" ht="15.75" x14ac:dyDescent="0.2">
      <c r="A378" s="19"/>
      <c r="B378" s="295" t="s">
        <v>19</v>
      </c>
      <c r="C378" s="295"/>
      <c r="D378" s="295"/>
      <c r="E378" s="295"/>
      <c r="F378" s="295"/>
      <c r="G378" s="295"/>
      <c r="H378" s="295"/>
      <c r="I378" s="26">
        <f>G377/G379</f>
        <v>7.7255376815949114E-2</v>
      </c>
    </row>
    <row r="379" spans="1:9" x14ac:dyDescent="0.2">
      <c r="A379" s="37"/>
      <c r="B379" s="70" t="s">
        <v>117</v>
      </c>
      <c r="C379" s="153">
        <f t="shared" ref="C379:H379" si="21">C352+C360+C365+C372+C377</f>
        <v>2823</v>
      </c>
      <c r="D379" s="146">
        <f t="shared" si="21"/>
        <v>107.10999999999999</v>
      </c>
      <c r="E379" s="146">
        <f t="shared" si="21"/>
        <v>110.95</v>
      </c>
      <c r="F379" s="146">
        <f t="shared" si="21"/>
        <v>476.73999999999995</v>
      </c>
      <c r="G379" s="146">
        <f t="shared" si="21"/>
        <v>3361.1899999999996</v>
      </c>
      <c r="H379" s="146">
        <f t="shared" si="21"/>
        <v>298.90999999999997</v>
      </c>
      <c r="I379" s="50">
        <f>I353+I361+I366+I373+I378</f>
        <v>1.0000000000000002</v>
      </c>
    </row>
    <row r="380" spans="1:9" ht="12.75" x14ac:dyDescent="0.2">
      <c r="A380" s="287"/>
      <c r="B380" s="287"/>
      <c r="C380" s="287"/>
      <c r="D380" s="287"/>
      <c r="E380" s="287"/>
      <c r="F380" s="287"/>
      <c r="G380" s="287"/>
      <c r="H380" s="287"/>
      <c r="I380" s="287"/>
    </row>
    <row r="381" spans="1:9" ht="12.75" x14ac:dyDescent="0.2">
      <c r="A381" s="287"/>
      <c r="B381" s="287"/>
      <c r="C381" s="287"/>
      <c r="D381" s="287"/>
      <c r="E381" s="287"/>
      <c r="F381" s="287"/>
      <c r="G381" s="287"/>
      <c r="H381" s="287"/>
      <c r="I381" s="287"/>
    </row>
    <row r="382" spans="1:9" ht="12.75" x14ac:dyDescent="0.2">
      <c r="A382" s="287"/>
      <c r="B382" s="287"/>
      <c r="C382" s="287"/>
      <c r="D382" s="287"/>
      <c r="E382" s="287"/>
      <c r="F382" s="287"/>
      <c r="G382" s="287"/>
      <c r="H382" s="287"/>
      <c r="I382" s="287"/>
    </row>
    <row r="383" spans="1:9" ht="78.75" x14ac:dyDescent="0.2">
      <c r="A383" s="47" t="s">
        <v>0</v>
      </c>
      <c r="B383" s="79" t="s">
        <v>1</v>
      </c>
      <c r="C383" s="47" t="s">
        <v>2</v>
      </c>
      <c r="D383" s="153" t="s">
        <v>3</v>
      </c>
      <c r="E383" s="153" t="s">
        <v>4</v>
      </c>
      <c r="F383" s="153" t="s">
        <v>5</v>
      </c>
      <c r="G383" s="47" t="s">
        <v>6</v>
      </c>
      <c r="H383" s="153" t="s">
        <v>7</v>
      </c>
      <c r="I383" s="47" t="s">
        <v>199</v>
      </c>
    </row>
    <row r="384" spans="1:9" x14ac:dyDescent="0.2">
      <c r="A384" s="146">
        <v>1</v>
      </c>
      <c r="B384" s="80">
        <v>2</v>
      </c>
      <c r="C384" s="153">
        <v>3</v>
      </c>
      <c r="D384" s="146">
        <v>6</v>
      </c>
      <c r="E384" s="146">
        <v>7</v>
      </c>
      <c r="F384" s="146">
        <v>8</v>
      </c>
      <c r="G384" s="146">
        <v>9</v>
      </c>
      <c r="H384" s="146">
        <v>10</v>
      </c>
      <c r="I384" s="146">
        <v>11</v>
      </c>
    </row>
    <row r="385" spans="1:9" x14ac:dyDescent="0.2">
      <c r="A385" s="146" t="s">
        <v>118</v>
      </c>
      <c r="B385" s="70" t="s">
        <v>165</v>
      </c>
      <c r="C385" s="58" t="s">
        <v>46</v>
      </c>
      <c r="D385" s="146">
        <v>2.33</v>
      </c>
      <c r="E385" s="146">
        <v>8.1199999999999992</v>
      </c>
      <c r="F385" s="146">
        <v>15.55</v>
      </c>
      <c r="G385" s="146">
        <v>144.6</v>
      </c>
      <c r="H385" s="146">
        <v>0</v>
      </c>
      <c r="I385" s="146" t="s">
        <v>163</v>
      </c>
    </row>
    <row r="386" spans="1:9" x14ac:dyDescent="0.2">
      <c r="A386" s="175" t="s">
        <v>11</v>
      </c>
      <c r="B386" s="70" t="s">
        <v>152</v>
      </c>
      <c r="C386" s="153" t="s">
        <v>13</v>
      </c>
      <c r="D386" s="146">
        <v>6.71</v>
      </c>
      <c r="E386" s="146">
        <v>11.07</v>
      </c>
      <c r="F386" s="146">
        <v>35.6</v>
      </c>
      <c r="G386" s="146">
        <v>269.5</v>
      </c>
      <c r="H386" s="146">
        <v>1.29</v>
      </c>
      <c r="I386" s="146" t="s">
        <v>89</v>
      </c>
    </row>
    <row r="387" spans="1:9" x14ac:dyDescent="0.2">
      <c r="A387" s="37" t="s">
        <v>12</v>
      </c>
      <c r="B387" s="70" t="s">
        <v>47</v>
      </c>
      <c r="C387" s="153">
        <v>200</v>
      </c>
      <c r="D387" s="146">
        <v>3.17</v>
      </c>
      <c r="E387" s="146">
        <v>2.68</v>
      </c>
      <c r="F387" s="146">
        <v>15.95</v>
      </c>
      <c r="G387" s="146">
        <v>100.6</v>
      </c>
      <c r="H387" s="146">
        <v>1.3</v>
      </c>
      <c r="I387" s="146" t="s">
        <v>161</v>
      </c>
    </row>
    <row r="388" spans="1:9" x14ac:dyDescent="0.2">
      <c r="A388" s="30"/>
      <c r="B388" s="70" t="s">
        <v>10</v>
      </c>
      <c r="C388" s="153">
        <v>24</v>
      </c>
      <c r="D388" s="146">
        <v>1.8</v>
      </c>
      <c r="E388" s="146">
        <v>0.7</v>
      </c>
      <c r="F388" s="146">
        <v>12.34</v>
      </c>
      <c r="G388" s="146">
        <v>62.88</v>
      </c>
      <c r="H388" s="146">
        <v>0</v>
      </c>
      <c r="I388" s="32" t="s">
        <v>235</v>
      </c>
    </row>
    <row r="389" spans="1:9" x14ac:dyDescent="0.2">
      <c r="A389" s="30"/>
      <c r="B389" s="69" t="s">
        <v>119</v>
      </c>
      <c r="C389" s="154">
        <v>40</v>
      </c>
      <c r="D389" s="141">
        <v>5.08</v>
      </c>
      <c r="E389" s="141">
        <v>4.5999999999999996</v>
      </c>
      <c r="F389" s="141">
        <v>0.28000000000000003</v>
      </c>
      <c r="G389" s="141">
        <v>63</v>
      </c>
      <c r="H389" s="141"/>
      <c r="I389" s="146" t="s">
        <v>271</v>
      </c>
    </row>
    <row r="390" spans="1:9" x14ac:dyDescent="0.2">
      <c r="A390" s="30"/>
      <c r="B390" s="70" t="s">
        <v>18</v>
      </c>
      <c r="C390" s="153">
        <v>534</v>
      </c>
      <c r="D390" s="153">
        <f>D385+D386+D387+D388+D389</f>
        <v>19.09</v>
      </c>
      <c r="E390" s="153">
        <f>E385+E386+E387+E388+E389</f>
        <v>27.169999999999995</v>
      </c>
      <c r="F390" s="153">
        <f>F385+F386+F387+F388+F389</f>
        <v>79.720000000000013</v>
      </c>
      <c r="G390" s="153">
        <f>G385+G386+G387+G388+G389</f>
        <v>640.58000000000004</v>
      </c>
      <c r="H390" s="153">
        <f>H385+H386+H387+H388+H389</f>
        <v>2.59</v>
      </c>
      <c r="I390" s="32"/>
    </row>
    <row r="391" spans="1:9" ht="15.75" x14ac:dyDescent="0.2">
      <c r="A391" s="30"/>
      <c r="B391" s="287" t="s">
        <v>19</v>
      </c>
      <c r="C391" s="287"/>
      <c r="D391" s="287"/>
      <c r="E391" s="287"/>
      <c r="F391" s="287"/>
      <c r="G391" s="287"/>
      <c r="H391" s="287"/>
      <c r="I391" s="51">
        <f>G390*100/G415/100</f>
        <v>0.21431319609634022</v>
      </c>
    </row>
    <row r="392" spans="1:9" x14ac:dyDescent="0.2">
      <c r="A392" s="146" t="s">
        <v>20</v>
      </c>
      <c r="B392" s="70" t="s">
        <v>21</v>
      </c>
      <c r="C392" s="153">
        <v>70</v>
      </c>
      <c r="D392" s="146">
        <v>0.49</v>
      </c>
      <c r="E392" s="146">
        <v>7.0000000000000007E-2</v>
      </c>
      <c r="F392" s="146">
        <v>1.33</v>
      </c>
      <c r="G392" s="146">
        <v>8.4</v>
      </c>
      <c r="H392" s="146">
        <v>3.43</v>
      </c>
      <c r="I392" s="146" t="s">
        <v>159</v>
      </c>
    </row>
    <row r="393" spans="1:9" x14ac:dyDescent="0.2">
      <c r="A393" s="38" t="s">
        <v>22</v>
      </c>
      <c r="B393" s="69" t="s">
        <v>93</v>
      </c>
      <c r="C393" s="153" t="s">
        <v>124</v>
      </c>
      <c r="D393" s="146">
        <v>4.58</v>
      </c>
      <c r="E393" s="146">
        <v>6.75</v>
      </c>
      <c r="F393" s="146">
        <v>9.26</v>
      </c>
      <c r="G393" s="146">
        <v>124.67</v>
      </c>
      <c r="H393" s="146">
        <v>10.46</v>
      </c>
      <c r="I393" s="146" t="s">
        <v>282</v>
      </c>
    </row>
    <row r="394" spans="1:9" ht="25.5" x14ac:dyDescent="0.2">
      <c r="A394" s="46"/>
      <c r="B394" s="68" t="s">
        <v>283</v>
      </c>
      <c r="C394" s="33">
        <v>110</v>
      </c>
      <c r="D394" s="34">
        <v>18.809999999999999</v>
      </c>
      <c r="E394" s="34">
        <v>5.83</v>
      </c>
      <c r="F394" s="34">
        <v>4.07</v>
      </c>
      <c r="G394" s="34">
        <v>134.63999999999999</v>
      </c>
      <c r="H394" s="34">
        <v>0.83</v>
      </c>
      <c r="I394" s="164" t="s">
        <v>284</v>
      </c>
    </row>
    <row r="395" spans="1:9" ht="40.5" x14ac:dyDescent="0.2">
      <c r="A395" s="46"/>
      <c r="B395" s="69" t="s">
        <v>273</v>
      </c>
      <c r="C395" s="154" t="s">
        <v>25</v>
      </c>
      <c r="D395" s="154">
        <v>3.5</v>
      </c>
      <c r="E395" s="154">
        <v>3.74</v>
      </c>
      <c r="F395" s="154">
        <v>34.69</v>
      </c>
      <c r="G395" s="154">
        <v>186</v>
      </c>
      <c r="H395" s="154">
        <v>0.6</v>
      </c>
      <c r="I395" s="154" t="s">
        <v>274</v>
      </c>
    </row>
    <row r="396" spans="1:9" ht="40.5" x14ac:dyDescent="0.2">
      <c r="A396" s="141"/>
      <c r="B396" s="72" t="s">
        <v>52</v>
      </c>
      <c r="C396" s="33">
        <v>200</v>
      </c>
      <c r="D396" s="34">
        <v>0.1</v>
      </c>
      <c r="E396" s="34"/>
      <c r="F396" s="34">
        <v>30.8</v>
      </c>
      <c r="G396" s="34">
        <v>123.5</v>
      </c>
      <c r="H396" s="34"/>
      <c r="I396" s="34"/>
    </row>
    <row r="397" spans="1:9" x14ac:dyDescent="0.2">
      <c r="A397" s="38"/>
      <c r="B397" s="70" t="s">
        <v>40</v>
      </c>
      <c r="C397" s="153" t="s">
        <v>29</v>
      </c>
      <c r="D397" s="146">
        <v>5.68</v>
      </c>
      <c r="E397" s="146">
        <v>0.8</v>
      </c>
      <c r="F397" s="146">
        <v>35.520000000000003</v>
      </c>
      <c r="G397" s="146">
        <v>173.2</v>
      </c>
      <c r="H397" s="146"/>
      <c r="I397" s="146" t="s">
        <v>220</v>
      </c>
    </row>
    <row r="398" spans="1:9" x14ac:dyDescent="0.2">
      <c r="A398" s="46"/>
      <c r="B398" s="70" t="s">
        <v>18</v>
      </c>
      <c r="C398" s="153">
        <v>880</v>
      </c>
      <c r="D398" s="153">
        <f>D392+D393+D394+D395+D396+D397</f>
        <v>33.159999999999997</v>
      </c>
      <c r="E398" s="153">
        <f>E392+E393+E394+E395+E396+E397</f>
        <v>17.190000000000001</v>
      </c>
      <c r="F398" s="153">
        <f>F392+F393+F394+F395+F396+F397</f>
        <v>115.66999999999999</v>
      </c>
      <c r="G398" s="153">
        <f>G392+G393+G394+G395+G396+G397</f>
        <v>750.41000000000008</v>
      </c>
      <c r="H398" s="153">
        <f>H392+H393+H394+H395+H396+H397</f>
        <v>15.32</v>
      </c>
      <c r="I398" s="146"/>
    </row>
    <row r="399" spans="1:9" ht="15.75" x14ac:dyDescent="0.2">
      <c r="A399" s="37"/>
      <c r="B399" s="287" t="s">
        <v>19</v>
      </c>
      <c r="C399" s="287"/>
      <c r="D399" s="287"/>
      <c r="E399" s="287"/>
      <c r="F399" s="287"/>
      <c r="G399" s="287"/>
      <c r="H399" s="287"/>
      <c r="I399" s="50">
        <f>G398/G415</f>
        <v>0.25105804970909906</v>
      </c>
    </row>
    <row r="400" spans="1:9" x14ac:dyDescent="0.2">
      <c r="A400" s="146" t="s">
        <v>30</v>
      </c>
      <c r="B400" s="78" t="s">
        <v>31</v>
      </c>
      <c r="C400" s="41">
        <v>30</v>
      </c>
      <c r="D400" s="42">
        <v>2.25</v>
      </c>
      <c r="E400" s="42">
        <v>2.94</v>
      </c>
      <c r="F400" s="42">
        <v>22.32</v>
      </c>
      <c r="G400" s="42">
        <v>125.1</v>
      </c>
      <c r="H400" s="149">
        <v>0</v>
      </c>
      <c r="I400" s="61" t="s">
        <v>218</v>
      </c>
    </row>
    <row r="401" spans="1:9" x14ac:dyDescent="0.2">
      <c r="A401" s="38" t="s">
        <v>32</v>
      </c>
      <c r="B401" s="67" t="s">
        <v>206</v>
      </c>
      <c r="C401" s="153">
        <v>200</v>
      </c>
      <c r="D401" s="146">
        <v>0.8</v>
      </c>
      <c r="E401" s="146">
        <v>0.8</v>
      </c>
      <c r="F401" s="146">
        <v>19.600000000000001</v>
      </c>
      <c r="G401" s="146">
        <v>94</v>
      </c>
      <c r="H401" s="146">
        <v>20</v>
      </c>
      <c r="I401" s="146" t="s">
        <v>242</v>
      </c>
    </row>
    <row r="402" spans="1:9" x14ac:dyDescent="0.2">
      <c r="A402" s="46"/>
      <c r="B402" s="76" t="s">
        <v>229</v>
      </c>
      <c r="C402" s="130">
        <v>200</v>
      </c>
      <c r="D402" s="131">
        <v>1</v>
      </c>
      <c r="E402" s="56">
        <v>0.2</v>
      </c>
      <c r="F402" s="56">
        <v>20.2</v>
      </c>
      <c r="G402" s="56">
        <v>86.6</v>
      </c>
      <c r="H402" s="146">
        <v>4</v>
      </c>
      <c r="I402" s="146" t="s">
        <v>217</v>
      </c>
    </row>
    <row r="403" spans="1:9" x14ac:dyDescent="0.2">
      <c r="A403" s="46"/>
      <c r="B403" s="70" t="s">
        <v>18</v>
      </c>
      <c r="C403" s="153">
        <v>430</v>
      </c>
      <c r="D403" s="146">
        <f>SUM(D400:D402)</f>
        <v>4.05</v>
      </c>
      <c r="E403" s="146">
        <f t="shared" ref="E403:H403" si="22">SUM(E400:E402)</f>
        <v>3.9400000000000004</v>
      </c>
      <c r="F403" s="146">
        <f t="shared" si="22"/>
        <v>62.120000000000005</v>
      </c>
      <c r="G403" s="146">
        <f t="shared" si="22"/>
        <v>305.7</v>
      </c>
      <c r="H403" s="146">
        <f t="shared" si="22"/>
        <v>24</v>
      </c>
      <c r="I403" s="146"/>
    </row>
    <row r="404" spans="1:9" ht="15.75" x14ac:dyDescent="0.2">
      <c r="A404" s="37"/>
      <c r="B404" s="287" t="s">
        <v>19</v>
      </c>
      <c r="C404" s="287"/>
      <c r="D404" s="287"/>
      <c r="E404" s="287"/>
      <c r="F404" s="287"/>
      <c r="G404" s="287"/>
      <c r="H404" s="287"/>
      <c r="I404" s="50">
        <f>G403*100/G415/100</f>
        <v>0.10227535053646884</v>
      </c>
    </row>
    <row r="405" spans="1:9" x14ac:dyDescent="0.2">
      <c r="A405" s="146" t="s">
        <v>33</v>
      </c>
      <c r="B405" s="70" t="s">
        <v>34</v>
      </c>
      <c r="C405" s="153">
        <v>70</v>
      </c>
      <c r="D405" s="146">
        <v>0.77</v>
      </c>
      <c r="E405" s="146">
        <v>0.14000000000000001</v>
      </c>
      <c r="F405" s="146">
        <v>2.66</v>
      </c>
      <c r="G405" s="146">
        <v>15.4</v>
      </c>
      <c r="H405" s="146">
        <v>12.25</v>
      </c>
      <c r="I405" s="146" t="s">
        <v>159</v>
      </c>
    </row>
    <row r="406" spans="1:9" ht="40.5" x14ac:dyDescent="0.2">
      <c r="A406" s="37" t="s">
        <v>35</v>
      </c>
      <c r="B406" s="72" t="s">
        <v>275</v>
      </c>
      <c r="C406" s="39" t="s">
        <v>272</v>
      </c>
      <c r="D406" s="34">
        <v>36.6</v>
      </c>
      <c r="E406" s="34">
        <v>45.23</v>
      </c>
      <c r="F406" s="34">
        <v>43.55</v>
      </c>
      <c r="G406" s="34">
        <v>708.4</v>
      </c>
      <c r="H406" s="34">
        <v>11.4</v>
      </c>
      <c r="I406" s="34" t="s">
        <v>120</v>
      </c>
    </row>
    <row r="407" spans="1:9" x14ac:dyDescent="0.2">
      <c r="A407" s="46"/>
      <c r="B407" s="70" t="s">
        <v>208</v>
      </c>
      <c r="C407" s="153" t="s">
        <v>209</v>
      </c>
      <c r="D407" s="146">
        <v>0.12</v>
      </c>
      <c r="E407" s="146">
        <v>0.02</v>
      </c>
      <c r="F407" s="146">
        <v>9.76</v>
      </c>
      <c r="G407" s="146">
        <v>40</v>
      </c>
      <c r="H407" s="146">
        <v>0.11</v>
      </c>
      <c r="I407" s="146" t="s">
        <v>221</v>
      </c>
    </row>
    <row r="408" spans="1:9" x14ac:dyDescent="0.2">
      <c r="A408" s="146"/>
      <c r="B408" s="70" t="s">
        <v>40</v>
      </c>
      <c r="C408" s="153" t="s">
        <v>41</v>
      </c>
      <c r="D408" s="56">
        <v>7.1</v>
      </c>
      <c r="E408" s="148">
        <v>1</v>
      </c>
      <c r="F408" s="146">
        <v>44.4</v>
      </c>
      <c r="G408" s="148">
        <v>216.5</v>
      </c>
      <c r="H408" s="146"/>
      <c r="I408" s="146" t="s">
        <v>220</v>
      </c>
    </row>
    <row r="409" spans="1:9" x14ac:dyDescent="0.2">
      <c r="A409" s="37"/>
      <c r="B409" s="70" t="s">
        <v>18</v>
      </c>
      <c r="C409" s="153">
        <v>710</v>
      </c>
      <c r="D409" s="146">
        <f>D405+D406+D407+D408</f>
        <v>44.59</v>
      </c>
      <c r="E409" s="146">
        <f>E405+E406+E407+E408</f>
        <v>46.39</v>
      </c>
      <c r="F409" s="146">
        <f>F405+F406+F407+F408</f>
        <v>100.36999999999999</v>
      </c>
      <c r="G409" s="146">
        <f>G405+G406+G407+G408</f>
        <v>980.3</v>
      </c>
      <c r="H409" s="146">
        <f>H405+H406+H407+H408</f>
        <v>23.759999999999998</v>
      </c>
      <c r="I409" s="146"/>
    </row>
    <row r="410" spans="1:9" ht="15.75" x14ac:dyDescent="0.2">
      <c r="A410" s="146"/>
      <c r="B410" s="287" t="s">
        <v>19</v>
      </c>
      <c r="C410" s="287"/>
      <c r="D410" s="287"/>
      <c r="E410" s="287"/>
      <c r="F410" s="287"/>
      <c r="G410" s="287"/>
      <c r="H410" s="287"/>
      <c r="I410" s="50">
        <f>G409/G415</f>
        <v>0.32797031773274582</v>
      </c>
    </row>
    <row r="411" spans="1:9" x14ac:dyDescent="0.2">
      <c r="A411" s="175" t="s">
        <v>42</v>
      </c>
      <c r="B411" s="67" t="s">
        <v>196</v>
      </c>
      <c r="C411" s="154">
        <v>200</v>
      </c>
      <c r="D411" s="141">
        <v>5.8</v>
      </c>
      <c r="E411" s="141">
        <v>5</v>
      </c>
      <c r="F411" s="141">
        <v>8.4</v>
      </c>
      <c r="G411" s="141">
        <v>102</v>
      </c>
      <c r="H411" s="141">
        <v>0.6</v>
      </c>
      <c r="I411" s="146" t="s">
        <v>244</v>
      </c>
    </row>
    <row r="412" spans="1:9" x14ac:dyDescent="0.2">
      <c r="A412" s="19" t="s">
        <v>43</v>
      </c>
      <c r="B412" s="70" t="s">
        <v>212</v>
      </c>
      <c r="C412" s="212">
        <v>50</v>
      </c>
      <c r="D412" s="210">
        <v>3.05</v>
      </c>
      <c r="E412" s="210">
        <v>9.23</v>
      </c>
      <c r="F412" s="210">
        <v>28.71</v>
      </c>
      <c r="G412" s="210">
        <v>210</v>
      </c>
      <c r="H412" s="210"/>
      <c r="I412" s="211"/>
    </row>
    <row r="413" spans="1:9" x14ac:dyDescent="0.2">
      <c r="A413" s="37"/>
      <c r="B413" s="70" t="s">
        <v>18</v>
      </c>
      <c r="C413" s="153">
        <v>250</v>
      </c>
      <c r="D413" s="146">
        <f>D411+D412</f>
        <v>8.85</v>
      </c>
      <c r="E413" s="146">
        <f>E411+E412</f>
        <v>14.23</v>
      </c>
      <c r="F413" s="146">
        <f>F411+F412</f>
        <v>37.11</v>
      </c>
      <c r="G413" s="146">
        <f>G411+G412</f>
        <v>312</v>
      </c>
      <c r="H413" s="146">
        <f>H411+H412</f>
        <v>0.6</v>
      </c>
      <c r="I413" s="146"/>
    </row>
    <row r="414" spans="1:9" ht="15.75" x14ac:dyDescent="0.2">
      <c r="A414" s="37"/>
      <c r="B414" s="287" t="s">
        <v>19</v>
      </c>
      <c r="C414" s="287"/>
      <c r="D414" s="287"/>
      <c r="E414" s="287"/>
      <c r="F414" s="287"/>
      <c r="G414" s="287"/>
      <c r="H414" s="287"/>
      <c r="I414" s="51">
        <f>G413/G415</f>
        <v>0.10438308592534601</v>
      </c>
    </row>
    <row r="415" spans="1:9" x14ac:dyDescent="0.2">
      <c r="A415" s="37"/>
      <c r="B415" s="98" t="s">
        <v>121</v>
      </c>
      <c r="C415" s="99">
        <f t="shared" ref="C415:H415" si="23">C390+C398+C403+C409+C413</f>
        <v>2804</v>
      </c>
      <c r="D415" s="99">
        <f t="shared" si="23"/>
        <v>109.74</v>
      </c>
      <c r="E415" s="99">
        <f t="shared" si="23"/>
        <v>108.92</v>
      </c>
      <c r="F415" s="99">
        <f t="shared" si="23"/>
        <v>394.99</v>
      </c>
      <c r="G415" s="99">
        <f t="shared" si="23"/>
        <v>2988.9900000000002</v>
      </c>
      <c r="H415" s="99">
        <f t="shared" si="23"/>
        <v>66.269999999999982</v>
      </c>
      <c r="I415" s="95">
        <f>I391+I399+I404+I410+I414</f>
        <v>1</v>
      </c>
    </row>
    <row r="416" spans="1:9" ht="12.75" x14ac:dyDescent="0.2">
      <c r="A416" s="287"/>
      <c r="B416" s="287"/>
      <c r="C416" s="287"/>
      <c r="D416" s="287"/>
      <c r="E416" s="287"/>
      <c r="F416" s="287"/>
      <c r="G416" s="287"/>
      <c r="H416" s="287"/>
      <c r="I416" s="287"/>
    </row>
    <row r="417" spans="1:9" ht="12.75" x14ac:dyDescent="0.2">
      <c r="A417" s="287"/>
      <c r="B417" s="287"/>
      <c r="C417" s="287"/>
      <c r="D417" s="287"/>
      <c r="E417" s="287"/>
      <c r="F417" s="287"/>
      <c r="G417" s="287"/>
      <c r="H417" s="287"/>
      <c r="I417" s="287"/>
    </row>
    <row r="418" spans="1:9" ht="12.75" x14ac:dyDescent="0.2">
      <c r="A418" s="287"/>
      <c r="B418" s="287"/>
      <c r="C418" s="287"/>
      <c r="D418" s="287"/>
      <c r="E418" s="287"/>
      <c r="F418" s="287"/>
      <c r="G418" s="287"/>
      <c r="H418" s="287"/>
      <c r="I418" s="287"/>
    </row>
    <row r="419" spans="1:9" ht="78.75" x14ac:dyDescent="0.2">
      <c r="A419" s="47" t="s">
        <v>0</v>
      </c>
      <c r="B419" s="79" t="s">
        <v>1</v>
      </c>
      <c r="C419" s="47" t="s">
        <v>2</v>
      </c>
      <c r="D419" s="153" t="s">
        <v>3</v>
      </c>
      <c r="E419" s="153" t="s">
        <v>4</v>
      </c>
      <c r="F419" s="153" t="s">
        <v>5</v>
      </c>
      <c r="G419" s="47" t="s">
        <v>6</v>
      </c>
      <c r="H419" s="153" t="s">
        <v>7</v>
      </c>
      <c r="I419" s="47" t="s">
        <v>199</v>
      </c>
    </row>
    <row r="420" spans="1:9" x14ac:dyDescent="0.2">
      <c r="A420" s="144">
        <v>1</v>
      </c>
      <c r="B420" s="80">
        <v>2</v>
      </c>
      <c r="C420" s="153">
        <v>3</v>
      </c>
      <c r="D420" s="146">
        <v>6</v>
      </c>
      <c r="E420" s="146">
        <v>7</v>
      </c>
      <c r="F420" s="146">
        <v>8</v>
      </c>
      <c r="G420" s="146">
        <v>9</v>
      </c>
      <c r="H420" s="146">
        <v>10</v>
      </c>
      <c r="I420" s="146">
        <v>11</v>
      </c>
    </row>
    <row r="421" spans="1:9" x14ac:dyDescent="0.2">
      <c r="A421" s="146" t="s">
        <v>122</v>
      </c>
      <c r="B421" s="70" t="s">
        <v>165</v>
      </c>
      <c r="C421" s="58" t="s">
        <v>46</v>
      </c>
      <c r="D421" s="146">
        <v>2.33</v>
      </c>
      <c r="E421" s="146">
        <v>8.1199999999999992</v>
      </c>
      <c r="F421" s="146">
        <v>15.55</v>
      </c>
      <c r="G421" s="146">
        <v>144.6</v>
      </c>
      <c r="H421" s="146">
        <v>0</v>
      </c>
      <c r="I421" s="146" t="s">
        <v>163</v>
      </c>
    </row>
    <row r="422" spans="1:9" x14ac:dyDescent="0.2">
      <c r="A422" s="175" t="s">
        <v>11</v>
      </c>
      <c r="B422" s="76" t="s">
        <v>78</v>
      </c>
      <c r="C422" s="218" t="s">
        <v>178</v>
      </c>
      <c r="D422" s="217">
        <v>26.47</v>
      </c>
      <c r="E422" s="217">
        <v>34.380000000000003</v>
      </c>
      <c r="F422" s="217">
        <v>25.49</v>
      </c>
      <c r="G422" s="217">
        <v>432.7</v>
      </c>
      <c r="H422" s="217">
        <v>0.52</v>
      </c>
      <c r="I422" s="217" t="s">
        <v>114</v>
      </c>
    </row>
    <row r="423" spans="1:9" x14ac:dyDescent="0.2">
      <c r="A423" s="37" t="s">
        <v>12</v>
      </c>
      <c r="B423" s="70" t="s">
        <v>90</v>
      </c>
      <c r="C423" s="218" t="s">
        <v>91</v>
      </c>
      <c r="D423" s="56">
        <v>1.52</v>
      </c>
      <c r="E423" s="57">
        <v>1.35</v>
      </c>
      <c r="F423" s="217">
        <v>15.9</v>
      </c>
      <c r="G423" s="215">
        <v>81</v>
      </c>
      <c r="H423" s="217">
        <v>1.33</v>
      </c>
      <c r="I423" s="216" t="s">
        <v>92</v>
      </c>
    </row>
    <row r="424" spans="1:9" x14ac:dyDescent="0.2">
      <c r="A424" s="37"/>
      <c r="B424" s="70" t="s">
        <v>10</v>
      </c>
      <c r="C424" s="218">
        <v>24</v>
      </c>
      <c r="D424" s="217">
        <v>1.8</v>
      </c>
      <c r="E424" s="217">
        <v>0.7</v>
      </c>
      <c r="F424" s="217">
        <v>12.34</v>
      </c>
      <c r="G424" s="217">
        <v>62.88</v>
      </c>
      <c r="H424" s="217">
        <v>0</v>
      </c>
      <c r="I424" s="32" t="s">
        <v>235</v>
      </c>
    </row>
    <row r="425" spans="1:9" x14ac:dyDescent="0.2">
      <c r="A425" s="55"/>
      <c r="B425" s="70" t="s">
        <v>18</v>
      </c>
      <c r="C425" s="153">
        <v>454</v>
      </c>
      <c r="D425" s="146">
        <f>D421+D422+D423+D424</f>
        <v>32.119999999999997</v>
      </c>
      <c r="E425" s="217">
        <f t="shared" ref="E425:H425" si="24">E421+E422+E423+E424</f>
        <v>44.550000000000004</v>
      </c>
      <c r="F425" s="217">
        <f t="shared" si="24"/>
        <v>69.28</v>
      </c>
      <c r="G425" s="217">
        <f t="shared" si="24"/>
        <v>721.18</v>
      </c>
      <c r="H425" s="217">
        <f t="shared" si="24"/>
        <v>1.85</v>
      </c>
      <c r="I425" s="146"/>
    </row>
    <row r="426" spans="1:9" ht="15.75" x14ac:dyDescent="0.2">
      <c r="A426" s="146"/>
      <c r="B426" s="287" t="s">
        <v>19</v>
      </c>
      <c r="C426" s="287"/>
      <c r="D426" s="287"/>
      <c r="E426" s="287"/>
      <c r="F426" s="287"/>
      <c r="G426" s="287"/>
      <c r="H426" s="287"/>
      <c r="I426" s="50">
        <f>G425*100/G449/100</f>
        <v>0.22748076674373643</v>
      </c>
    </row>
    <row r="427" spans="1:9" x14ac:dyDescent="0.2">
      <c r="A427" s="146" t="s">
        <v>20</v>
      </c>
      <c r="B427" s="70" t="s">
        <v>34</v>
      </c>
      <c r="C427" s="153">
        <v>70</v>
      </c>
      <c r="D427" s="146">
        <v>0.77</v>
      </c>
      <c r="E427" s="146">
        <v>0.14000000000000001</v>
      </c>
      <c r="F427" s="146">
        <v>2.66</v>
      </c>
      <c r="G427" s="146">
        <v>15.4</v>
      </c>
      <c r="H427" s="146">
        <v>12.25</v>
      </c>
      <c r="I427" s="146" t="s">
        <v>159</v>
      </c>
    </row>
    <row r="428" spans="1:9" ht="40.5" x14ac:dyDescent="0.2">
      <c r="A428" s="38" t="s">
        <v>22</v>
      </c>
      <c r="B428" s="72" t="s">
        <v>276</v>
      </c>
      <c r="C428" s="33" t="s">
        <v>124</v>
      </c>
      <c r="D428" s="34">
        <v>7.36</v>
      </c>
      <c r="E428" s="34">
        <v>5.51</v>
      </c>
      <c r="F428" s="34">
        <v>27.95</v>
      </c>
      <c r="G428" s="34">
        <v>203.48</v>
      </c>
      <c r="H428" s="34">
        <v>5.83</v>
      </c>
      <c r="I428" s="34" t="s">
        <v>125</v>
      </c>
    </row>
    <row r="429" spans="1:9" x14ac:dyDescent="0.2">
      <c r="A429" s="38"/>
      <c r="B429" s="68" t="s">
        <v>210</v>
      </c>
      <c r="C429" s="33" t="s">
        <v>233</v>
      </c>
      <c r="D429" s="35">
        <v>28</v>
      </c>
      <c r="E429" s="35">
        <v>27.03</v>
      </c>
      <c r="F429" s="35">
        <v>50.47</v>
      </c>
      <c r="G429" s="35">
        <v>576.79</v>
      </c>
      <c r="H429" s="35">
        <v>0.54</v>
      </c>
      <c r="I429" s="34" t="s">
        <v>126</v>
      </c>
    </row>
    <row r="430" spans="1:9" x14ac:dyDescent="0.2">
      <c r="A430" s="37"/>
      <c r="B430" s="70" t="s">
        <v>84</v>
      </c>
      <c r="C430" s="153">
        <v>200</v>
      </c>
      <c r="D430" s="146">
        <v>0.66</v>
      </c>
      <c r="E430" s="146">
        <v>0.09</v>
      </c>
      <c r="F430" s="146">
        <v>32</v>
      </c>
      <c r="G430" s="146">
        <v>132.80000000000001</v>
      </c>
      <c r="H430" s="146">
        <v>0.73</v>
      </c>
      <c r="I430" s="146" t="s">
        <v>85</v>
      </c>
    </row>
    <row r="431" spans="1:9" x14ac:dyDescent="0.2">
      <c r="A431" s="38"/>
      <c r="B431" s="70" t="s">
        <v>40</v>
      </c>
      <c r="C431" s="153" t="s">
        <v>29</v>
      </c>
      <c r="D431" s="146">
        <v>5.68</v>
      </c>
      <c r="E431" s="146">
        <v>0.8</v>
      </c>
      <c r="F431" s="146">
        <v>35.520000000000003</v>
      </c>
      <c r="G431" s="146">
        <v>173.2</v>
      </c>
      <c r="H431" s="146"/>
      <c r="I431" s="146" t="s">
        <v>220</v>
      </c>
    </row>
    <row r="432" spans="1:9" x14ac:dyDescent="0.2">
      <c r="A432" s="37"/>
      <c r="B432" s="70" t="s">
        <v>18</v>
      </c>
      <c r="C432" s="153">
        <v>925</v>
      </c>
      <c r="D432" s="153">
        <f>D427+D428+D429+D430+D431</f>
        <v>42.47</v>
      </c>
      <c r="E432" s="153">
        <f>E427+E428+E429+E430+E431</f>
        <v>33.57</v>
      </c>
      <c r="F432" s="153">
        <f>F427+F428+F429+F430+F431</f>
        <v>148.6</v>
      </c>
      <c r="G432" s="153">
        <f>G427+G428+G429+G430+G431</f>
        <v>1101.67</v>
      </c>
      <c r="H432" s="153">
        <f>H427+H428+H429+H430+H431</f>
        <v>19.349999999999998</v>
      </c>
      <c r="I432" s="146"/>
    </row>
    <row r="433" spans="1:9" ht="15.75" x14ac:dyDescent="0.2">
      <c r="A433" s="37"/>
      <c r="B433" s="287" t="s">
        <v>19</v>
      </c>
      <c r="C433" s="287"/>
      <c r="D433" s="287"/>
      <c r="E433" s="287"/>
      <c r="F433" s="287"/>
      <c r="G433" s="287"/>
      <c r="H433" s="287"/>
      <c r="I433" s="50">
        <f>G432/G449</f>
        <v>0.34749817840008335</v>
      </c>
    </row>
    <row r="434" spans="1:9" ht="31.5" x14ac:dyDescent="0.2">
      <c r="A434" s="146" t="s">
        <v>30</v>
      </c>
      <c r="B434" s="70" t="s">
        <v>204</v>
      </c>
      <c r="C434" s="153" t="s">
        <v>141</v>
      </c>
      <c r="D434" s="146">
        <v>4.99</v>
      </c>
      <c r="E434" s="146">
        <v>6.78</v>
      </c>
      <c r="F434" s="146">
        <v>30.22</v>
      </c>
      <c r="G434" s="146">
        <v>204</v>
      </c>
      <c r="H434" s="146"/>
      <c r="I434" s="54" t="s">
        <v>224</v>
      </c>
    </row>
    <row r="435" spans="1:9" x14ac:dyDescent="0.2">
      <c r="A435" s="38" t="s">
        <v>32</v>
      </c>
      <c r="B435" s="76" t="s">
        <v>229</v>
      </c>
      <c r="C435" s="130">
        <v>200</v>
      </c>
      <c r="D435" s="131">
        <v>1</v>
      </c>
      <c r="E435" s="56">
        <v>0.2</v>
      </c>
      <c r="F435" s="56">
        <v>20.2</v>
      </c>
      <c r="G435" s="56">
        <v>86.6</v>
      </c>
      <c r="H435" s="146">
        <v>4</v>
      </c>
      <c r="I435" s="146" t="s">
        <v>217</v>
      </c>
    </row>
    <row r="436" spans="1:9" x14ac:dyDescent="0.2">
      <c r="A436" s="146"/>
      <c r="B436" s="70" t="s">
        <v>18</v>
      </c>
      <c r="C436" s="153">
        <v>335</v>
      </c>
      <c r="D436" s="146">
        <f>D434+D435</f>
        <v>5.99</v>
      </c>
      <c r="E436" s="146">
        <f>E434+E435</f>
        <v>6.98</v>
      </c>
      <c r="F436" s="146">
        <f>F434+F435</f>
        <v>50.42</v>
      </c>
      <c r="G436" s="146">
        <f>G434+G435</f>
        <v>290.60000000000002</v>
      </c>
      <c r="H436" s="146">
        <f>H434+H435</f>
        <v>4</v>
      </c>
      <c r="I436" s="146"/>
    </row>
    <row r="437" spans="1:9" ht="15.75" x14ac:dyDescent="0.2">
      <c r="A437" s="55"/>
      <c r="B437" s="287" t="s">
        <v>19</v>
      </c>
      <c r="C437" s="287"/>
      <c r="D437" s="287"/>
      <c r="E437" s="287"/>
      <c r="F437" s="287"/>
      <c r="G437" s="287"/>
      <c r="H437" s="287"/>
      <c r="I437" s="50">
        <f>G436/G449</f>
        <v>9.166353866680968E-2</v>
      </c>
    </row>
    <row r="438" spans="1:9" x14ac:dyDescent="0.2">
      <c r="A438" s="146" t="s">
        <v>33</v>
      </c>
      <c r="B438" s="70" t="s">
        <v>21</v>
      </c>
      <c r="C438" s="153">
        <v>70</v>
      </c>
      <c r="D438" s="146">
        <v>0.49</v>
      </c>
      <c r="E438" s="146">
        <v>7.0000000000000007E-2</v>
      </c>
      <c r="F438" s="146">
        <v>1.33</v>
      </c>
      <c r="G438" s="146">
        <v>8.4</v>
      </c>
      <c r="H438" s="146">
        <v>3.43</v>
      </c>
      <c r="I438" s="146" t="s">
        <v>278</v>
      </c>
    </row>
    <row r="439" spans="1:9" x14ac:dyDescent="0.2">
      <c r="A439" s="37" t="s">
        <v>35</v>
      </c>
      <c r="B439" s="68" t="s">
        <v>277</v>
      </c>
      <c r="C439" s="172">
        <v>110</v>
      </c>
      <c r="D439" s="172">
        <v>26.6</v>
      </c>
      <c r="E439" s="172">
        <v>19.98</v>
      </c>
      <c r="F439" s="172">
        <v>0.1</v>
      </c>
      <c r="G439" s="172">
        <v>275</v>
      </c>
      <c r="H439" s="34">
        <v>3.12</v>
      </c>
      <c r="I439" s="146" t="s">
        <v>279</v>
      </c>
    </row>
    <row r="440" spans="1:9" x14ac:dyDescent="0.2">
      <c r="A440" s="37"/>
      <c r="B440" s="67" t="s">
        <v>147</v>
      </c>
      <c r="C440" s="154" t="s">
        <v>86</v>
      </c>
      <c r="D440" s="141">
        <v>8.36</v>
      </c>
      <c r="E440" s="141">
        <v>4.57</v>
      </c>
      <c r="F440" s="141">
        <v>46.83</v>
      </c>
      <c r="G440" s="141">
        <v>261.8</v>
      </c>
      <c r="H440" s="141">
        <v>0</v>
      </c>
      <c r="I440" s="141" t="s">
        <v>26</v>
      </c>
    </row>
    <row r="441" spans="1:9" x14ac:dyDescent="0.2">
      <c r="A441" s="22"/>
      <c r="B441" s="70" t="s">
        <v>169</v>
      </c>
      <c r="C441" s="153" t="s">
        <v>71</v>
      </c>
      <c r="D441" s="146">
        <v>0.14000000000000001</v>
      </c>
      <c r="E441" s="146">
        <v>0.09</v>
      </c>
      <c r="F441" s="146">
        <v>16.68</v>
      </c>
      <c r="G441" s="146">
        <v>68.040000000000006</v>
      </c>
      <c r="H441" s="146">
        <v>1.74</v>
      </c>
      <c r="I441" s="149" t="s">
        <v>112</v>
      </c>
    </row>
    <row r="442" spans="1:9" x14ac:dyDescent="0.2">
      <c r="A442" s="146"/>
      <c r="B442" s="70" t="s">
        <v>40</v>
      </c>
      <c r="C442" s="153" t="s">
        <v>41</v>
      </c>
      <c r="D442" s="56">
        <v>7.1</v>
      </c>
      <c r="E442" s="148">
        <v>1</v>
      </c>
      <c r="F442" s="146">
        <v>44.4</v>
      </c>
      <c r="G442" s="148">
        <v>216.5</v>
      </c>
      <c r="H442" s="146"/>
      <c r="I442" s="146" t="s">
        <v>220</v>
      </c>
    </row>
    <row r="443" spans="1:9" x14ac:dyDescent="0.2">
      <c r="A443" s="37"/>
      <c r="B443" s="70" t="s">
        <v>18</v>
      </c>
      <c r="C443" s="153">
        <v>735</v>
      </c>
      <c r="D443" s="153">
        <f>D438+D439+D440+D441+D442</f>
        <v>42.690000000000005</v>
      </c>
      <c r="E443" s="153">
        <f>E438+E439+E440+E441+E442</f>
        <v>25.71</v>
      </c>
      <c r="F443" s="153">
        <f>F438+F439+F440+F441+F442</f>
        <v>109.34</v>
      </c>
      <c r="G443" s="153">
        <f>G438+G439+G440+G441+G442</f>
        <v>829.74</v>
      </c>
      <c r="H443" s="153">
        <f>H438+H439+H440+H441+H442</f>
        <v>8.2900000000000009</v>
      </c>
      <c r="I443" s="146"/>
    </row>
    <row r="444" spans="1:9" ht="15.75" x14ac:dyDescent="0.2">
      <c r="A444" s="37"/>
      <c r="B444" s="287" t="s">
        <v>19</v>
      </c>
      <c r="C444" s="287"/>
      <c r="D444" s="287"/>
      <c r="E444" s="287"/>
      <c r="F444" s="287"/>
      <c r="G444" s="287"/>
      <c r="H444" s="287"/>
      <c r="I444" s="50">
        <f>G443/G449</f>
        <v>0.26172369089263131</v>
      </c>
    </row>
    <row r="445" spans="1:9" x14ac:dyDescent="0.2">
      <c r="A445" s="175" t="s">
        <v>42</v>
      </c>
      <c r="B445" s="70" t="s">
        <v>197</v>
      </c>
      <c r="C445" s="153">
        <v>200</v>
      </c>
      <c r="D445" s="146">
        <v>5.8</v>
      </c>
      <c r="E445" s="146">
        <v>5</v>
      </c>
      <c r="F445" s="146">
        <v>8.4</v>
      </c>
      <c r="G445" s="146">
        <v>102</v>
      </c>
      <c r="H445" s="146">
        <v>0.6</v>
      </c>
      <c r="I445" s="149" t="s">
        <v>244</v>
      </c>
    </row>
    <row r="446" spans="1:9" x14ac:dyDescent="0.2">
      <c r="A446" s="19" t="s">
        <v>43</v>
      </c>
      <c r="B446" s="78" t="s">
        <v>31</v>
      </c>
      <c r="C446" s="41">
        <v>30</v>
      </c>
      <c r="D446" s="42">
        <v>2.25</v>
      </c>
      <c r="E446" s="42">
        <v>2.94</v>
      </c>
      <c r="F446" s="42">
        <v>22.32</v>
      </c>
      <c r="G446" s="42">
        <v>125.1</v>
      </c>
      <c r="H446" s="149">
        <v>0</v>
      </c>
      <c r="I446" s="61" t="s">
        <v>218</v>
      </c>
    </row>
    <row r="447" spans="1:9" x14ac:dyDescent="0.2">
      <c r="A447" s="25"/>
      <c r="B447" s="67" t="s">
        <v>18</v>
      </c>
      <c r="C447" s="154">
        <v>230</v>
      </c>
      <c r="D447" s="141">
        <f>D445+D446</f>
        <v>8.0500000000000007</v>
      </c>
      <c r="E447" s="141">
        <f>E445+E446</f>
        <v>7.9399999999999995</v>
      </c>
      <c r="F447" s="141">
        <f>F445+F446</f>
        <v>30.72</v>
      </c>
      <c r="G447" s="141">
        <f>G445+G446</f>
        <v>227.1</v>
      </c>
      <c r="H447" s="141">
        <f>H445+H446</f>
        <v>0.6</v>
      </c>
      <c r="I447" s="150"/>
    </row>
    <row r="448" spans="1:9" ht="15.75" x14ac:dyDescent="0.2">
      <c r="A448" s="25"/>
      <c r="B448" s="295" t="s">
        <v>19</v>
      </c>
      <c r="C448" s="295"/>
      <c r="D448" s="295"/>
      <c r="E448" s="295"/>
      <c r="F448" s="295"/>
      <c r="G448" s="295"/>
      <c r="H448" s="295"/>
      <c r="I448" s="26">
        <f>G447/G449</f>
        <v>7.1633825296739423E-2</v>
      </c>
    </row>
    <row r="449" spans="1:9" x14ac:dyDescent="0.2">
      <c r="A449" s="55"/>
      <c r="B449" s="98" t="s">
        <v>127</v>
      </c>
      <c r="C449" s="99">
        <f t="shared" ref="C449:H449" si="25">C425+C432+C436+C443+C447</f>
        <v>2679</v>
      </c>
      <c r="D449" s="99">
        <f t="shared" si="25"/>
        <v>131.32000000000002</v>
      </c>
      <c r="E449" s="99">
        <f t="shared" si="25"/>
        <v>118.75</v>
      </c>
      <c r="F449" s="99">
        <f t="shared" si="25"/>
        <v>408.36</v>
      </c>
      <c r="G449" s="99">
        <f t="shared" si="25"/>
        <v>3170.2899999999995</v>
      </c>
      <c r="H449" s="99">
        <f t="shared" si="25"/>
        <v>34.090000000000003</v>
      </c>
      <c r="I449" s="101"/>
    </row>
    <row r="450" spans="1:9" x14ac:dyDescent="0.2">
      <c r="A450" s="55"/>
      <c r="B450" s="123"/>
      <c r="C450" s="101"/>
      <c r="D450" s="101"/>
      <c r="E450" s="101"/>
      <c r="F450" s="101"/>
      <c r="G450" s="101"/>
      <c r="H450" s="101"/>
      <c r="I450" s="95">
        <f>I426+I433+I437+I444+I448</f>
        <v>1.0000000000000002</v>
      </c>
    </row>
    <row r="451" spans="1:9" ht="12.75" x14ac:dyDescent="0.2">
      <c r="A451" s="287"/>
      <c r="B451" s="287"/>
      <c r="C451" s="287"/>
      <c r="D451" s="287"/>
      <c r="E451" s="287"/>
      <c r="F451" s="287"/>
      <c r="G451" s="287"/>
      <c r="H451" s="287"/>
      <c r="I451" s="287"/>
    </row>
    <row r="452" spans="1:9" ht="12.75" x14ac:dyDescent="0.2">
      <c r="A452" s="287"/>
      <c r="B452" s="287"/>
      <c r="C452" s="287"/>
      <c r="D452" s="287"/>
      <c r="E452" s="287"/>
      <c r="F452" s="287"/>
      <c r="G452" s="287"/>
      <c r="H452" s="287"/>
      <c r="I452" s="287"/>
    </row>
    <row r="453" spans="1:9" ht="12.75" x14ac:dyDescent="0.2">
      <c r="A453" s="287"/>
      <c r="B453" s="287"/>
      <c r="C453" s="287"/>
      <c r="D453" s="287"/>
      <c r="E453" s="287"/>
      <c r="F453" s="287"/>
      <c r="G453" s="287"/>
      <c r="H453" s="287"/>
      <c r="I453" s="287"/>
    </row>
    <row r="454" spans="1:9" ht="78.75" x14ac:dyDescent="0.2">
      <c r="A454" s="47" t="s">
        <v>0</v>
      </c>
      <c r="B454" s="79" t="s">
        <v>1</v>
      </c>
      <c r="C454" s="47" t="s">
        <v>2</v>
      </c>
      <c r="D454" s="153" t="s">
        <v>3</v>
      </c>
      <c r="E454" s="153" t="s">
        <v>4</v>
      </c>
      <c r="F454" s="153" t="s">
        <v>5</v>
      </c>
      <c r="G454" s="47" t="s">
        <v>6</v>
      </c>
      <c r="H454" s="153" t="s">
        <v>7</v>
      </c>
      <c r="I454" s="47" t="s">
        <v>199</v>
      </c>
    </row>
    <row r="455" spans="1:9" x14ac:dyDescent="0.2">
      <c r="A455" s="146">
        <v>1</v>
      </c>
      <c r="B455" s="80">
        <v>2</v>
      </c>
      <c r="C455" s="153">
        <v>3</v>
      </c>
      <c r="D455" s="146">
        <v>6</v>
      </c>
      <c r="E455" s="146">
        <v>7</v>
      </c>
      <c r="F455" s="146">
        <v>8</v>
      </c>
      <c r="G455" s="146">
        <v>9</v>
      </c>
      <c r="H455" s="146">
        <v>10</v>
      </c>
      <c r="I455" s="146">
        <v>11</v>
      </c>
    </row>
    <row r="456" spans="1:9" x14ac:dyDescent="0.2">
      <c r="A456" s="146" t="s">
        <v>128</v>
      </c>
      <c r="B456" s="70" t="s">
        <v>166</v>
      </c>
      <c r="C456" s="153" t="s">
        <v>8</v>
      </c>
      <c r="D456" s="155">
        <v>7.59</v>
      </c>
      <c r="E456" s="155">
        <v>13.44</v>
      </c>
      <c r="F456" s="155">
        <v>15.55</v>
      </c>
      <c r="G456" s="156">
        <v>213.27</v>
      </c>
      <c r="H456" s="153">
        <v>0.14000000000000001</v>
      </c>
      <c r="I456" s="146" t="s">
        <v>164</v>
      </c>
    </row>
    <row r="457" spans="1:9" x14ac:dyDescent="0.2">
      <c r="A457" s="175" t="s">
        <v>11</v>
      </c>
      <c r="B457" s="70" t="s">
        <v>129</v>
      </c>
      <c r="C457" s="153">
        <v>200</v>
      </c>
      <c r="D457" s="146">
        <v>20.190000000000001</v>
      </c>
      <c r="E457" s="146">
        <v>22.57</v>
      </c>
      <c r="F457" s="146">
        <v>3.62</v>
      </c>
      <c r="G457" s="146">
        <v>298.11</v>
      </c>
      <c r="H457" s="146">
        <v>0.38</v>
      </c>
      <c r="I457" s="146" t="s">
        <v>130</v>
      </c>
    </row>
    <row r="458" spans="1:9" x14ac:dyDescent="0.2">
      <c r="A458" s="37" t="s">
        <v>12</v>
      </c>
      <c r="B458" s="70" t="s">
        <v>73</v>
      </c>
      <c r="C458" s="153">
        <v>200</v>
      </c>
      <c r="D458" s="146">
        <v>4.08</v>
      </c>
      <c r="E458" s="146">
        <v>3.5</v>
      </c>
      <c r="F458" s="146">
        <v>17.600000000000001</v>
      </c>
      <c r="G458" s="146">
        <v>118.6</v>
      </c>
      <c r="H458" s="146">
        <v>1.6</v>
      </c>
      <c r="I458" s="146" t="s">
        <v>16</v>
      </c>
    </row>
    <row r="459" spans="1:9" x14ac:dyDescent="0.2">
      <c r="A459" s="146"/>
      <c r="B459" s="70" t="s">
        <v>10</v>
      </c>
      <c r="C459" s="153">
        <v>24</v>
      </c>
      <c r="D459" s="146">
        <v>1.8</v>
      </c>
      <c r="E459" s="146">
        <v>0.7</v>
      </c>
      <c r="F459" s="146">
        <v>12.34</v>
      </c>
      <c r="G459" s="146">
        <v>62.88</v>
      </c>
      <c r="H459" s="146">
        <v>0</v>
      </c>
      <c r="I459" s="32" t="s">
        <v>235</v>
      </c>
    </row>
    <row r="460" spans="1:9" x14ac:dyDescent="0.2">
      <c r="A460" s="46"/>
      <c r="B460" s="70" t="s">
        <v>18</v>
      </c>
      <c r="C460" s="153">
        <v>484</v>
      </c>
      <c r="D460" s="133">
        <f>D456+D457+D458+D459</f>
        <v>33.659999999999997</v>
      </c>
      <c r="E460" s="133">
        <f>E456+E457+E458+E459</f>
        <v>40.21</v>
      </c>
      <c r="F460" s="133">
        <f>F456+F457+F458+F459</f>
        <v>49.11</v>
      </c>
      <c r="G460" s="133">
        <f>G456+G457+G458+G459</f>
        <v>692.86</v>
      </c>
      <c r="H460" s="133">
        <f>H456+H457+H458+H459</f>
        <v>2.12</v>
      </c>
      <c r="I460" s="32"/>
    </row>
    <row r="461" spans="1:9" ht="15.75" x14ac:dyDescent="0.2">
      <c r="A461" s="146"/>
      <c r="B461" s="287" t="s">
        <v>19</v>
      </c>
      <c r="C461" s="287"/>
      <c r="D461" s="287"/>
      <c r="E461" s="287"/>
      <c r="F461" s="287"/>
      <c r="G461" s="287"/>
      <c r="H461" s="287"/>
      <c r="I461" s="51">
        <f>G460/G486</f>
        <v>0.24338717269578533</v>
      </c>
    </row>
    <row r="462" spans="1:9" x14ac:dyDescent="0.2">
      <c r="A462" s="146" t="s">
        <v>20</v>
      </c>
      <c r="B462" s="70" t="s">
        <v>21</v>
      </c>
      <c r="C462" s="153">
        <v>70</v>
      </c>
      <c r="D462" s="146">
        <v>0.49</v>
      </c>
      <c r="E462" s="146">
        <v>7.0000000000000007E-2</v>
      </c>
      <c r="F462" s="146">
        <v>1.33</v>
      </c>
      <c r="G462" s="146">
        <v>8.4</v>
      </c>
      <c r="H462" s="146">
        <v>3.43</v>
      </c>
      <c r="I462" s="146" t="s">
        <v>159</v>
      </c>
    </row>
    <row r="463" spans="1:9" x14ac:dyDescent="0.2">
      <c r="A463" s="38" t="s">
        <v>22</v>
      </c>
      <c r="B463" s="76" t="s">
        <v>74</v>
      </c>
      <c r="C463" s="153" t="s">
        <v>64</v>
      </c>
      <c r="D463" s="146">
        <v>2.06</v>
      </c>
      <c r="E463" s="146">
        <v>6.42</v>
      </c>
      <c r="F463" s="146">
        <v>11.29</v>
      </c>
      <c r="G463" s="146">
        <v>119.95</v>
      </c>
      <c r="H463" s="146">
        <v>10.72</v>
      </c>
      <c r="I463" s="146" t="s">
        <v>75</v>
      </c>
    </row>
    <row r="464" spans="1:9" ht="40.5" x14ac:dyDescent="0.2">
      <c r="A464" s="46"/>
      <c r="B464" s="76" t="s">
        <v>252</v>
      </c>
      <c r="C464" s="153" t="s">
        <v>70</v>
      </c>
      <c r="D464" s="146">
        <v>10.75</v>
      </c>
      <c r="E464" s="146">
        <v>11.18</v>
      </c>
      <c r="F464" s="146">
        <v>12.4</v>
      </c>
      <c r="G464" s="146">
        <v>193</v>
      </c>
      <c r="H464" s="153">
        <v>0.28999999999999998</v>
      </c>
      <c r="I464" s="146" t="s">
        <v>253</v>
      </c>
    </row>
    <row r="465" spans="1:9" x14ac:dyDescent="0.2">
      <c r="A465" s="37"/>
      <c r="B465" s="76" t="s">
        <v>54</v>
      </c>
      <c r="C465" s="153">
        <v>220</v>
      </c>
      <c r="D465" s="146">
        <v>9.91</v>
      </c>
      <c r="E465" s="146">
        <v>1.1100000000000001</v>
      </c>
      <c r="F465" s="146">
        <v>58.56</v>
      </c>
      <c r="G465" s="146">
        <v>284.52999999999997</v>
      </c>
      <c r="H465" s="146">
        <v>0</v>
      </c>
      <c r="I465" s="146" t="s">
        <v>55</v>
      </c>
    </row>
    <row r="466" spans="1:9" x14ac:dyDescent="0.2">
      <c r="A466" s="55"/>
      <c r="B466" s="70" t="s">
        <v>87</v>
      </c>
      <c r="C466" s="153">
        <v>200</v>
      </c>
      <c r="D466" s="146">
        <v>0.75</v>
      </c>
      <c r="E466" s="146">
        <v>0.06</v>
      </c>
      <c r="F466" s="146">
        <v>27.94</v>
      </c>
      <c r="G466" s="146">
        <v>116.4</v>
      </c>
      <c r="H466" s="146">
        <v>0.6</v>
      </c>
      <c r="I466" s="146" t="s">
        <v>68</v>
      </c>
    </row>
    <row r="467" spans="1:9" x14ac:dyDescent="0.2">
      <c r="A467" s="37"/>
      <c r="B467" s="70" t="s">
        <v>40</v>
      </c>
      <c r="C467" s="153" t="s">
        <v>29</v>
      </c>
      <c r="D467" s="146">
        <v>5.68</v>
      </c>
      <c r="E467" s="146">
        <v>0.8</v>
      </c>
      <c r="F467" s="146">
        <v>35.520000000000003</v>
      </c>
      <c r="G467" s="146">
        <v>173.2</v>
      </c>
      <c r="H467" s="146"/>
      <c r="I467" s="146" t="s">
        <v>220</v>
      </c>
    </row>
    <row r="468" spans="1:9" x14ac:dyDescent="0.2">
      <c r="A468" s="37"/>
      <c r="B468" s="70" t="s">
        <v>18</v>
      </c>
      <c r="C468" s="153">
        <v>970</v>
      </c>
      <c r="D468" s="153">
        <f>D462+D463+D464+D465+D466+D467</f>
        <v>29.64</v>
      </c>
      <c r="E468" s="153">
        <f>E462+E463+E464+E465+E466+E467</f>
        <v>19.64</v>
      </c>
      <c r="F468" s="153">
        <f>F462+F463+F464+F465+F466+F467</f>
        <v>147.04</v>
      </c>
      <c r="G468" s="153">
        <f>G462+G463+G464+G465+G466+G467</f>
        <v>895.48</v>
      </c>
      <c r="H468" s="153">
        <f>H462+H463+H464+H465+H466+H467</f>
        <v>15.04</v>
      </c>
      <c r="I468" s="146"/>
    </row>
    <row r="469" spans="1:9" ht="15.75" x14ac:dyDescent="0.2">
      <c r="A469" s="37"/>
      <c r="B469" s="287" t="s">
        <v>19</v>
      </c>
      <c r="C469" s="287"/>
      <c r="D469" s="287"/>
      <c r="E469" s="287"/>
      <c r="F469" s="287"/>
      <c r="G469" s="287"/>
      <c r="H469" s="287"/>
      <c r="I469" s="51">
        <f>G468/G486</f>
        <v>0.31456332506656737</v>
      </c>
    </row>
    <row r="470" spans="1:9" x14ac:dyDescent="0.2">
      <c r="A470" s="146" t="s">
        <v>30</v>
      </c>
      <c r="B470" s="78" t="s">
        <v>69</v>
      </c>
      <c r="C470" s="126">
        <v>30</v>
      </c>
      <c r="D470" s="61">
        <v>1.17</v>
      </c>
      <c r="E470" s="61">
        <v>9.18</v>
      </c>
      <c r="F470" s="61">
        <v>18.75</v>
      </c>
      <c r="G470" s="61">
        <v>162.6</v>
      </c>
      <c r="H470" s="61">
        <v>0</v>
      </c>
      <c r="I470" s="61" t="s">
        <v>241</v>
      </c>
    </row>
    <row r="471" spans="1:9" x14ac:dyDescent="0.2">
      <c r="A471" s="38" t="s">
        <v>32</v>
      </c>
      <c r="B471" s="76" t="s">
        <v>229</v>
      </c>
      <c r="C471" s="130">
        <v>200</v>
      </c>
      <c r="D471" s="131">
        <v>1</v>
      </c>
      <c r="E471" s="56">
        <v>0.2</v>
      </c>
      <c r="F471" s="56">
        <v>20.2</v>
      </c>
      <c r="G471" s="56">
        <v>86.6</v>
      </c>
      <c r="H471" s="146">
        <v>4</v>
      </c>
      <c r="I471" s="146" t="s">
        <v>217</v>
      </c>
    </row>
    <row r="472" spans="1:9" x14ac:dyDescent="0.2">
      <c r="A472" s="146"/>
      <c r="B472" s="70" t="s">
        <v>101</v>
      </c>
      <c r="C472" s="153">
        <v>200</v>
      </c>
      <c r="D472" s="146">
        <v>1.8</v>
      </c>
      <c r="E472" s="146">
        <v>0.4</v>
      </c>
      <c r="F472" s="146">
        <v>16.2</v>
      </c>
      <c r="G472" s="146">
        <v>86</v>
      </c>
      <c r="H472" s="146">
        <v>120</v>
      </c>
      <c r="I472" s="146" t="s">
        <v>219</v>
      </c>
    </row>
    <row r="473" spans="1:9" x14ac:dyDescent="0.2">
      <c r="A473" s="146"/>
      <c r="B473" s="70" t="s">
        <v>18</v>
      </c>
      <c r="C473" s="153">
        <v>430</v>
      </c>
      <c r="D473" s="153">
        <f>SUM(D470:D472)</f>
        <v>3.9699999999999998</v>
      </c>
      <c r="E473" s="153">
        <f t="shared" ref="E473:H473" si="26">SUM(E470:E472)</f>
        <v>9.7799999999999994</v>
      </c>
      <c r="F473" s="153">
        <f t="shared" si="26"/>
        <v>55.150000000000006</v>
      </c>
      <c r="G473" s="153">
        <f t="shared" si="26"/>
        <v>335.2</v>
      </c>
      <c r="H473" s="153">
        <f t="shared" si="26"/>
        <v>124</v>
      </c>
      <c r="I473" s="146"/>
    </row>
    <row r="474" spans="1:9" ht="15.75" x14ac:dyDescent="0.2">
      <c r="A474" s="55"/>
      <c r="B474" s="287" t="s">
        <v>19</v>
      </c>
      <c r="C474" s="287"/>
      <c r="D474" s="287"/>
      <c r="E474" s="287"/>
      <c r="F474" s="287"/>
      <c r="G474" s="287"/>
      <c r="H474" s="287"/>
      <c r="I474" s="50">
        <f>G473/G486</f>
        <v>0.11774872310081004</v>
      </c>
    </row>
    <row r="475" spans="1:9" x14ac:dyDescent="0.2">
      <c r="A475" s="146" t="s">
        <v>33</v>
      </c>
      <c r="B475" s="70" t="s">
        <v>34</v>
      </c>
      <c r="C475" s="153">
        <v>70</v>
      </c>
      <c r="D475" s="146">
        <v>0.77</v>
      </c>
      <c r="E475" s="146">
        <v>0.14000000000000001</v>
      </c>
      <c r="F475" s="146">
        <v>2.66</v>
      </c>
      <c r="G475" s="146">
        <v>15.4</v>
      </c>
      <c r="H475" s="146">
        <v>12.25</v>
      </c>
      <c r="I475" s="146" t="s">
        <v>159</v>
      </c>
    </row>
    <row r="476" spans="1:9" x14ac:dyDescent="0.2">
      <c r="A476" s="37" t="s">
        <v>35</v>
      </c>
      <c r="B476" s="76" t="s">
        <v>167</v>
      </c>
      <c r="C476" s="153" t="s">
        <v>50</v>
      </c>
      <c r="D476" s="146">
        <v>18.78</v>
      </c>
      <c r="E476" s="146">
        <v>4.7</v>
      </c>
      <c r="F476" s="146">
        <v>0.94</v>
      </c>
      <c r="G476" s="146">
        <v>121</v>
      </c>
      <c r="H476" s="146">
        <v>0.92</v>
      </c>
      <c r="I476" s="146" t="s">
        <v>131</v>
      </c>
    </row>
    <row r="477" spans="1:9" x14ac:dyDescent="0.2">
      <c r="A477" s="59"/>
      <c r="B477" s="70" t="s">
        <v>132</v>
      </c>
      <c r="C477" s="153">
        <v>220</v>
      </c>
      <c r="D477" s="146">
        <v>4.49</v>
      </c>
      <c r="E477" s="146">
        <v>7.04</v>
      </c>
      <c r="F477" s="146">
        <v>29.98</v>
      </c>
      <c r="G477" s="146">
        <v>201.3</v>
      </c>
      <c r="H477" s="146">
        <v>26.63</v>
      </c>
      <c r="I477" s="146" t="s">
        <v>222</v>
      </c>
    </row>
    <row r="478" spans="1:9" x14ac:dyDescent="0.2">
      <c r="A478" s="54"/>
      <c r="B478" s="70" t="s">
        <v>133</v>
      </c>
      <c r="C478" s="153" t="s">
        <v>39</v>
      </c>
      <c r="D478" s="146">
        <v>7.0000000000000007E-2</v>
      </c>
      <c r="E478" s="146">
        <v>0.02</v>
      </c>
      <c r="F478" s="146">
        <v>15</v>
      </c>
      <c r="G478" s="146">
        <v>60</v>
      </c>
      <c r="H478" s="146">
        <v>0.03</v>
      </c>
      <c r="I478" s="146" t="s">
        <v>56</v>
      </c>
    </row>
    <row r="479" spans="1:9" x14ac:dyDescent="0.2">
      <c r="A479" s="146"/>
      <c r="B479" s="70" t="s">
        <v>40</v>
      </c>
      <c r="C479" s="153" t="s">
        <v>41</v>
      </c>
      <c r="D479" s="56">
        <v>7.1</v>
      </c>
      <c r="E479" s="148">
        <v>1</v>
      </c>
      <c r="F479" s="146">
        <v>44.4</v>
      </c>
      <c r="G479" s="148">
        <v>216.5</v>
      </c>
      <c r="H479" s="146"/>
      <c r="I479" s="146" t="s">
        <v>220</v>
      </c>
    </row>
    <row r="480" spans="1:9" x14ac:dyDescent="0.2">
      <c r="A480" s="38"/>
      <c r="B480" s="70" t="s">
        <v>18</v>
      </c>
      <c r="C480" s="153">
        <v>720</v>
      </c>
      <c r="D480" s="153">
        <f>D475+D476+D477+D478+D479</f>
        <v>31.21</v>
      </c>
      <c r="E480" s="153">
        <f>E475+E476+E477+E478+E479</f>
        <v>12.899999999999999</v>
      </c>
      <c r="F480" s="153">
        <f>F475+F476+F477+F478+F479</f>
        <v>92.97999999999999</v>
      </c>
      <c r="G480" s="153">
        <f>G475+G476+G477+G478+G479</f>
        <v>614.20000000000005</v>
      </c>
      <c r="H480" s="153">
        <f>H475+H476+H477+H478+H479</f>
        <v>39.83</v>
      </c>
      <c r="I480" s="146"/>
    </row>
    <row r="481" spans="1:9" ht="15.75" x14ac:dyDescent="0.2">
      <c r="A481" s="55"/>
      <c r="B481" s="287" t="s">
        <v>19</v>
      </c>
      <c r="C481" s="287"/>
      <c r="D481" s="287"/>
      <c r="E481" s="287"/>
      <c r="F481" s="287"/>
      <c r="G481" s="287"/>
      <c r="H481" s="287"/>
      <c r="I481" s="51">
        <f>G480/G486</f>
        <v>0.21575556601586376</v>
      </c>
    </row>
    <row r="482" spans="1:9" x14ac:dyDescent="0.2">
      <c r="A482" s="175" t="s">
        <v>42</v>
      </c>
      <c r="B482" s="70" t="s">
        <v>230</v>
      </c>
      <c r="C482" s="153">
        <v>200</v>
      </c>
      <c r="D482" s="146">
        <v>2.9</v>
      </c>
      <c r="E482" s="146">
        <v>2.5</v>
      </c>
      <c r="F482" s="146">
        <v>11</v>
      </c>
      <c r="G482" s="146">
        <v>69</v>
      </c>
      <c r="H482" s="146"/>
      <c r="I482" s="146"/>
    </row>
    <row r="483" spans="1:9" x14ac:dyDescent="0.2">
      <c r="A483" s="19" t="s">
        <v>43</v>
      </c>
      <c r="B483" s="70" t="s">
        <v>303</v>
      </c>
      <c r="C483" s="212">
        <v>90</v>
      </c>
      <c r="D483" s="210">
        <v>4.93</v>
      </c>
      <c r="E483" s="210">
        <v>1.62</v>
      </c>
      <c r="F483" s="210">
        <v>49.72</v>
      </c>
      <c r="G483" s="210">
        <v>240</v>
      </c>
      <c r="H483" s="210"/>
      <c r="I483" s="211"/>
    </row>
    <row r="484" spans="1:9" x14ac:dyDescent="0.2">
      <c r="A484" s="22"/>
      <c r="B484" s="67" t="s">
        <v>18</v>
      </c>
      <c r="C484" s="154">
        <v>290</v>
      </c>
      <c r="D484" s="141">
        <f>D482+D483</f>
        <v>7.83</v>
      </c>
      <c r="E484" s="141">
        <f>E482+E483</f>
        <v>4.12</v>
      </c>
      <c r="F484" s="141">
        <f>F482+F483</f>
        <v>60.72</v>
      </c>
      <c r="G484" s="141">
        <f>G482+G483</f>
        <v>309</v>
      </c>
      <c r="H484" s="141">
        <f>H482+H483</f>
        <v>0</v>
      </c>
      <c r="I484" s="141"/>
    </row>
    <row r="485" spans="1:9" ht="15.75" x14ac:dyDescent="0.2">
      <c r="A485" s="46"/>
      <c r="B485" s="287" t="s">
        <v>19</v>
      </c>
      <c r="C485" s="287"/>
      <c r="D485" s="287"/>
      <c r="E485" s="287"/>
      <c r="F485" s="287"/>
      <c r="G485" s="287"/>
      <c r="H485" s="287"/>
      <c r="I485" s="51">
        <f>G484/G486</f>
        <v>0.10854521312097345</v>
      </c>
    </row>
    <row r="486" spans="1:9" x14ac:dyDescent="0.2">
      <c r="A486" s="46"/>
      <c r="B486" s="98" t="s">
        <v>134</v>
      </c>
      <c r="C486" s="99">
        <f t="shared" ref="C486:H486" si="27">C460+C468+C473+C480+C484</f>
        <v>2894</v>
      </c>
      <c r="D486" s="99">
        <f t="shared" si="27"/>
        <v>106.30999999999999</v>
      </c>
      <c r="E486" s="99">
        <f t="shared" si="27"/>
        <v>86.65</v>
      </c>
      <c r="F486" s="99">
        <f t="shared" si="27"/>
        <v>405</v>
      </c>
      <c r="G486" s="99">
        <f t="shared" si="27"/>
        <v>2846.7400000000002</v>
      </c>
      <c r="H486" s="99">
        <f t="shared" si="27"/>
        <v>180.99</v>
      </c>
      <c r="I486" s="101"/>
    </row>
    <row r="487" spans="1:9" x14ac:dyDescent="0.2">
      <c r="A487" s="46"/>
      <c r="B487" s="70"/>
      <c r="C487" s="146"/>
      <c r="D487" s="146"/>
      <c r="E487" s="146"/>
      <c r="F487" s="146"/>
      <c r="G487" s="146"/>
      <c r="H487" s="146"/>
      <c r="I487" s="51">
        <f>I461+I469+I474+I481+I485</f>
        <v>1</v>
      </c>
    </row>
    <row r="488" spans="1:9" ht="12.75" x14ac:dyDescent="0.2">
      <c r="A488" s="287"/>
      <c r="B488" s="287"/>
      <c r="C488" s="287"/>
      <c r="D488" s="287"/>
      <c r="E488" s="287"/>
      <c r="F488" s="287"/>
      <c r="G488" s="287"/>
      <c r="H488" s="287"/>
      <c r="I488" s="287"/>
    </row>
    <row r="489" spans="1:9" ht="12.75" x14ac:dyDescent="0.2">
      <c r="A489" s="287"/>
      <c r="B489" s="287"/>
      <c r="C489" s="287"/>
      <c r="D489" s="287"/>
      <c r="E489" s="287"/>
      <c r="F489" s="287"/>
      <c r="G489" s="287"/>
      <c r="H489" s="287"/>
      <c r="I489" s="287"/>
    </row>
    <row r="490" spans="1:9" ht="12.75" x14ac:dyDescent="0.2">
      <c r="A490" s="287"/>
      <c r="B490" s="287"/>
      <c r="C490" s="287"/>
      <c r="D490" s="287"/>
      <c r="E490" s="287"/>
      <c r="F490" s="287"/>
      <c r="G490" s="287"/>
      <c r="H490" s="287"/>
      <c r="I490" s="287"/>
    </row>
    <row r="491" spans="1:9" ht="78.75" x14ac:dyDescent="0.2">
      <c r="A491" s="118" t="s">
        <v>0</v>
      </c>
      <c r="B491" s="79" t="s">
        <v>1</v>
      </c>
      <c r="C491" s="47" t="s">
        <v>2</v>
      </c>
      <c r="D491" s="153" t="s">
        <v>3</v>
      </c>
      <c r="E491" s="153" t="s">
        <v>4</v>
      </c>
      <c r="F491" s="153" t="s">
        <v>5</v>
      </c>
      <c r="G491" s="47" t="s">
        <v>6</v>
      </c>
      <c r="H491" s="153" t="s">
        <v>7</v>
      </c>
      <c r="I491" s="47" t="s">
        <v>199</v>
      </c>
    </row>
    <row r="492" spans="1:9" x14ac:dyDescent="0.2">
      <c r="A492" s="40">
        <v>1</v>
      </c>
      <c r="B492" s="117">
        <v>2</v>
      </c>
      <c r="C492" s="153">
        <v>3</v>
      </c>
      <c r="D492" s="146">
        <v>6</v>
      </c>
      <c r="E492" s="146">
        <v>7</v>
      </c>
      <c r="F492" s="146">
        <v>8</v>
      </c>
      <c r="G492" s="146">
        <v>9</v>
      </c>
      <c r="H492" s="146">
        <v>10</v>
      </c>
      <c r="I492" s="146">
        <v>11</v>
      </c>
    </row>
    <row r="493" spans="1:9" x14ac:dyDescent="0.2">
      <c r="A493" s="56" t="s">
        <v>135</v>
      </c>
      <c r="B493" s="70" t="s">
        <v>165</v>
      </c>
      <c r="C493" s="58" t="s">
        <v>46</v>
      </c>
      <c r="D493" s="146">
        <v>2.33</v>
      </c>
      <c r="E493" s="146">
        <v>8.1199999999999992</v>
      </c>
      <c r="F493" s="146">
        <v>15.55</v>
      </c>
      <c r="G493" s="146">
        <v>144.6</v>
      </c>
      <c r="H493" s="146">
        <v>0</v>
      </c>
      <c r="I493" s="146" t="s">
        <v>163</v>
      </c>
    </row>
    <row r="494" spans="1:9" x14ac:dyDescent="0.2">
      <c r="A494" s="175" t="s">
        <v>11</v>
      </c>
      <c r="B494" s="70" t="s">
        <v>203</v>
      </c>
      <c r="C494" s="153" t="s">
        <v>13</v>
      </c>
      <c r="D494" s="146">
        <v>8.39</v>
      </c>
      <c r="E494" s="146">
        <v>11.49</v>
      </c>
      <c r="F494" s="146">
        <v>55.85</v>
      </c>
      <c r="G494" s="146">
        <v>360.8</v>
      </c>
      <c r="H494" s="146">
        <v>1.06</v>
      </c>
      <c r="I494" s="146" t="s">
        <v>123</v>
      </c>
    </row>
    <row r="495" spans="1:9" x14ac:dyDescent="0.2">
      <c r="A495" s="37" t="s">
        <v>12</v>
      </c>
      <c r="B495" s="70" t="s">
        <v>60</v>
      </c>
      <c r="C495" s="153" t="s">
        <v>61</v>
      </c>
      <c r="D495" s="146">
        <v>0.13</v>
      </c>
      <c r="E495" s="146">
        <v>0.02</v>
      </c>
      <c r="F495" s="146">
        <v>15.2</v>
      </c>
      <c r="G495" s="146">
        <v>62</v>
      </c>
      <c r="H495" s="146">
        <v>2.83</v>
      </c>
      <c r="I495" s="149" t="s">
        <v>62</v>
      </c>
    </row>
    <row r="496" spans="1:9" x14ac:dyDescent="0.2">
      <c r="A496" s="38"/>
      <c r="B496" s="70" t="s">
        <v>10</v>
      </c>
      <c r="C496" s="153">
        <v>24</v>
      </c>
      <c r="D496" s="146">
        <v>1.8</v>
      </c>
      <c r="E496" s="146">
        <v>0.7</v>
      </c>
      <c r="F496" s="146">
        <v>12.34</v>
      </c>
      <c r="G496" s="146">
        <v>62.88</v>
      </c>
      <c r="H496" s="146">
        <v>0</v>
      </c>
      <c r="I496" s="32" t="s">
        <v>235</v>
      </c>
    </row>
    <row r="497" spans="1:10" x14ac:dyDescent="0.2">
      <c r="A497" s="46"/>
      <c r="B497" s="70" t="s">
        <v>18</v>
      </c>
      <c r="C497" s="153">
        <v>516</v>
      </c>
      <c r="D497" s="153">
        <f>D493+D494+D495+D496</f>
        <v>12.650000000000002</v>
      </c>
      <c r="E497" s="218">
        <f t="shared" ref="E497:H497" si="28">E493+E494+E495+E496</f>
        <v>20.329999999999998</v>
      </c>
      <c r="F497" s="218">
        <f t="shared" si="28"/>
        <v>98.940000000000012</v>
      </c>
      <c r="G497" s="218">
        <f t="shared" si="28"/>
        <v>630.28</v>
      </c>
      <c r="H497" s="218">
        <f t="shared" si="28"/>
        <v>3.89</v>
      </c>
      <c r="I497" s="50"/>
    </row>
    <row r="498" spans="1:10" ht="15.75" x14ac:dyDescent="0.2">
      <c r="A498" s="146"/>
      <c r="B498" s="287" t="s">
        <v>19</v>
      </c>
      <c r="C498" s="287"/>
      <c r="D498" s="287"/>
      <c r="E498" s="287"/>
      <c r="F498" s="287"/>
      <c r="G498" s="287"/>
      <c r="H498" s="287"/>
      <c r="I498" s="50">
        <f>G497/G523</f>
        <v>0.20672034634874301</v>
      </c>
    </row>
    <row r="499" spans="1:10" x14ac:dyDescent="0.2">
      <c r="A499" s="146" t="s">
        <v>20</v>
      </c>
      <c r="B499" s="70" t="s">
        <v>34</v>
      </c>
      <c r="C499" s="153">
        <v>70</v>
      </c>
      <c r="D499" s="146">
        <v>0.77</v>
      </c>
      <c r="E499" s="146">
        <v>0.14000000000000001</v>
      </c>
      <c r="F499" s="146">
        <v>2.66</v>
      </c>
      <c r="G499" s="146">
        <v>15.4</v>
      </c>
      <c r="H499" s="146">
        <v>12.25</v>
      </c>
      <c r="I499" s="146" t="s">
        <v>159</v>
      </c>
    </row>
    <row r="500" spans="1:10" x14ac:dyDescent="0.2">
      <c r="A500" s="19" t="s">
        <v>22</v>
      </c>
      <c r="B500" s="70" t="s">
        <v>98</v>
      </c>
      <c r="C500" s="153" t="s">
        <v>124</v>
      </c>
      <c r="D500" s="146">
        <v>4.71</v>
      </c>
      <c r="E500" s="146">
        <v>7.43</v>
      </c>
      <c r="F500" s="146">
        <v>12.82</v>
      </c>
      <c r="G500" s="146">
        <v>146.05000000000001</v>
      </c>
      <c r="H500" s="146">
        <v>0.82</v>
      </c>
      <c r="I500" s="146" t="s">
        <v>258</v>
      </c>
    </row>
    <row r="501" spans="1:10" ht="30" x14ac:dyDescent="0.2">
      <c r="A501" s="19"/>
      <c r="B501" s="70" t="s">
        <v>170</v>
      </c>
      <c r="C501" s="153" t="s">
        <v>103</v>
      </c>
      <c r="D501" s="146">
        <v>26.96</v>
      </c>
      <c r="E501" s="146">
        <v>33.24</v>
      </c>
      <c r="F501" s="146">
        <v>5.24</v>
      </c>
      <c r="G501" s="146">
        <v>387.41</v>
      </c>
      <c r="H501" s="146">
        <v>6.81</v>
      </c>
      <c r="I501" s="173" t="s">
        <v>280</v>
      </c>
    </row>
    <row r="502" spans="1:10" x14ac:dyDescent="0.2">
      <c r="A502" s="19"/>
      <c r="B502" s="76" t="s">
        <v>136</v>
      </c>
      <c r="C502" s="153">
        <v>150</v>
      </c>
      <c r="D502" s="146">
        <v>8.77</v>
      </c>
      <c r="E502" s="146">
        <v>2.31</v>
      </c>
      <c r="F502" s="146">
        <v>39.74</v>
      </c>
      <c r="G502" s="146">
        <v>214</v>
      </c>
      <c r="H502" s="146">
        <v>0</v>
      </c>
      <c r="I502" s="149" t="s">
        <v>66</v>
      </c>
    </row>
    <row r="503" spans="1:10" x14ac:dyDescent="0.2">
      <c r="A503" s="146"/>
      <c r="B503" s="68" t="s">
        <v>205</v>
      </c>
      <c r="C503" s="33">
        <v>200</v>
      </c>
      <c r="D503" s="34">
        <v>0.2</v>
      </c>
      <c r="E503" s="34"/>
      <c r="F503" s="34">
        <v>24.8</v>
      </c>
      <c r="G503" s="34">
        <v>102</v>
      </c>
      <c r="H503" s="34">
        <v>24</v>
      </c>
      <c r="I503" s="166" t="s">
        <v>261</v>
      </c>
    </row>
    <row r="504" spans="1:10" x14ac:dyDescent="0.2">
      <c r="A504" s="88"/>
      <c r="B504" s="70" t="s">
        <v>40</v>
      </c>
      <c r="C504" s="153" t="s">
        <v>29</v>
      </c>
      <c r="D504" s="146">
        <v>5.68</v>
      </c>
      <c r="E504" s="146">
        <v>0.8</v>
      </c>
      <c r="F504" s="146">
        <v>35.520000000000003</v>
      </c>
      <c r="G504" s="146">
        <v>173.2</v>
      </c>
      <c r="H504" s="146"/>
      <c r="I504" s="146" t="s">
        <v>220</v>
      </c>
    </row>
    <row r="505" spans="1:10" x14ac:dyDescent="0.2">
      <c r="A505" s="115"/>
      <c r="B505" s="83" t="s">
        <v>18</v>
      </c>
      <c r="C505" s="153">
        <v>925</v>
      </c>
      <c r="D505" s="153">
        <f>D499+D500+D501+D502+D503+D504</f>
        <v>47.089999999999996</v>
      </c>
      <c r="E505" s="153">
        <f>E499+E500+E501+E502+E503+E504</f>
        <v>43.92</v>
      </c>
      <c r="F505" s="153">
        <f>F499+F500+F501+F502+F503+F504</f>
        <v>120.78</v>
      </c>
      <c r="G505" s="153">
        <f>G499+G500+G501+G502+G503+G504</f>
        <v>1038.06</v>
      </c>
      <c r="H505" s="153">
        <f>H499+H500+H501+H502+H503+H504</f>
        <v>43.879999999999995</v>
      </c>
      <c r="I505" s="60">
        <f>G505/G523</f>
        <v>0.34046475015989114</v>
      </c>
    </row>
    <row r="506" spans="1:10" ht="15.75" x14ac:dyDescent="0.2">
      <c r="A506" s="115"/>
      <c r="B506" s="297" t="s">
        <v>19</v>
      </c>
      <c r="C506" s="297"/>
      <c r="D506" s="297"/>
      <c r="E506" s="297"/>
      <c r="F506" s="297"/>
      <c r="G506" s="297"/>
      <c r="H506" s="297"/>
      <c r="I506" s="298"/>
    </row>
    <row r="507" spans="1:10" x14ac:dyDescent="0.2">
      <c r="A507" s="56" t="s">
        <v>30</v>
      </c>
      <c r="B507" s="78" t="s">
        <v>31</v>
      </c>
      <c r="C507" s="41">
        <v>30</v>
      </c>
      <c r="D507" s="42">
        <v>2.25</v>
      </c>
      <c r="E507" s="42">
        <v>2.94</v>
      </c>
      <c r="F507" s="42">
        <v>22.32</v>
      </c>
      <c r="G507" s="42">
        <v>125.1</v>
      </c>
      <c r="H507" s="149">
        <v>0</v>
      </c>
      <c r="I507" s="61" t="s">
        <v>218</v>
      </c>
    </row>
    <row r="508" spans="1:10" x14ac:dyDescent="0.2">
      <c r="A508" s="176" t="s">
        <v>32</v>
      </c>
      <c r="B508" s="76" t="s">
        <v>229</v>
      </c>
      <c r="C508" s="130">
        <v>200</v>
      </c>
      <c r="D508" s="131">
        <v>1</v>
      </c>
      <c r="E508" s="56">
        <v>0.2</v>
      </c>
      <c r="F508" s="56">
        <v>20.2</v>
      </c>
      <c r="G508" s="56">
        <v>86.6</v>
      </c>
      <c r="H508" s="146">
        <v>4</v>
      </c>
      <c r="I508" s="146" t="s">
        <v>217</v>
      </c>
    </row>
    <row r="509" spans="1:10" x14ac:dyDescent="0.2">
      <c r="A509" s="219"/>
      <c r="B509" s="67" t="s">
        <v>206</v>
      </c>
      <c r="C509" s="218">
        <v>200</v>
      </c>
      <c r="D509" s="217">
        <v>0.8</v>
      </c>
      <c r="E509" s="217">
        <v>0.8</v>
      </c>
      <c r="F509" s="217">
        <v>19.600000000000001</v>
      </c>
      <c r="G509" s="217">
        <v>94</v>
      </c>
      <c r="H509" s="217">
        <v>20</v>
      </c>
      <c r="I509" s="217" t="s">
        <v>242</v>
      </c>
      <c r="J509" s="3"/>
    </row>
    <row r="510" spans="1:10" x14ac:dyDescent="0.2">
      <c r="A510" s="89"/>
      <c r="B510" s="83" t="s">
        <v>18</v>
      </c>
      <c r="C510" s="153">
        <v>430</v>
      </c>
      <c r="D510" s="153">
        <f>D507+D508+D509</f>
        <v>4.05</v>
      </c>
      <c r="E510" s="218">
        <f t="shared" ref="E510:H510" si="29">E507+E508+E509</f>
        <v>3.9400000000000004</v>
      </c>
      <c r="F510" s="218">
        <f t="shared" si="29"/>
        <v>62.12</v>
      </c>
      <c r="G510" s="218">
        <f t="shared" si="29"/>
        <v>305.7</v>
      </c>
      <c r="H510" s="218">
        <f t="shared" si="29"/>
        <v>24</v>
      </c>
      <c r="I510" s="50">
        <f>G510/G523</f>
        <v>0.1002640253201922</v>
      </c>
    </row>
    <row r="511" spans="1:10" ht="15.75" x14ac:dyDescent="0.2">
      <c r="A511" s="89"/>
      <c r="B511" s="297" t="s">
        <v>19</v>
      </c>
      <c r="C511" s="297"/>
      <c r="D511" s="297"/>
      <c r="E511" s="297"/>
      <c r="F511" s="297"/>
      <c r="G511" s="297"/>
      <c r="H511" s="297"/>
      <c r="I511" s="298"/>
    </row>
    <row r="512" spans="1:10" x14ac:dyDescent="0.2">
      <c r="A512" s="56" t="s">
        <v>33</v>
      </c>
      <c r="B512" s="70" t="s">
        <v>21</v>
      </c>
      <c r="C512" s="153">
        <v>70</v>
      </c>
      <c r="D512" s="146">
        <v>0.49</v>
      </c>
      <c r="E512" s="146">
        <v>7.0000000000000007E-2</v>
      </c>
      <c r="F512" s="146">
        <v>1.33</v>
      </c>
      <c r="G512" s="146">
        <v>8.4</v>
      </c>
      <c r="H512" s="146">
        <v>3.43</v>
      </c>
      <c r="I512" s="146" t="s">
        <v>159</v>
      </c>
    </row>
    <row r="513" spans="1:9" x14ac:dyDescent="0.2">
      <c r="A513" s="37" t="s">
        <v>35</v>
      </c>
      <c r="B513" s="68" t="s">
        <v>299</v>
      </c>
      <c r="C513" s="33">
        <v>90</v>
      </c>
      <c r="D513" s="34">
        <v>18.72</v>
      </c>
      <c r="E513" s="34">
        <v>23.49</v>
      </c>
      <c r="F513" s="34">
        <v>6.03</v>
      </c>
      <c r="G513" s="34">
        <v>308.61</v>
      </c>
      <c r="H513" s="34">
        <v>0.22</v>
      </c>
      <c r="I513" s="36" t="s">
        <v>285</v>
      </c>
    </row>
    <row r="514" spans="1:9" x14ac:dyDescent="0.2">
      <c r="A514" s="22"/>
      <c r="B514" s="76" t="s">
        <v>99</v>
      </c>
      <c r="C514" s="153">
        <v>220</v>
      </c>
      <c r="D514" s="146">
        <v>4.49</v>
      </c>
      <c r="E514" s="146">
        <v>8.1</v>
      </c>
      <c r="F514" s="146">
        <v>8.68</v>
      </c>
      <c r="G514" s="146">
        <v>169.4</v>
      </c>
      <c r="H514" s="146">
        <v>37.58</v>
      </c>
      <c r="I514" s="149" t="s">
        <v>100</v>
      </c>
    </row>
    <row r="515" spans="1:9" x14ac:dyDescent="0.2">
      <c r="A515" s="37"/>
      <c r="B515" s="70" t="s">
        <v>137</v>
      </c>
      <c r="C515" s="153" t="s">
        <v>71</v>
      </c>
      <c r="D515" s="146">
        <v>7.0000000000000007E-2</v>
      </c>
      <c r="E515" s="146">
        <v>0.02</v>
      </c>
      <c r="F515" s="146">
        <v>15</v>
      </c>
      <c r="G515" s="146">
        <v>60</v>
      </c>
      <c r="H515" s="146">
        <v>0.03</v>
      </c>
      <c r="I515" s="146" t="s">
        <v>112</v>
      </c>
    </row>
    <row r="516" spans="1:9" x14ac:dyDescent="0.2">
      <c r="A516" s="92"/>
      <c r="B516" s="70" t="s">
        <v>40</v>
      </c>
      <c r="C516" s="153" t="s">
        <v>41</v>
      </c>
      <c r="D516" s="56">
        <v>7.1</v>
      </c>
      <c r="E516" s="148">
        <v>1</v>
      </c>
      <c r="F516" s="146">
        <v>44.4</v>
      </c>
      <c r="G516" s="148">
        <v>216.5</v>
      </c>
      <c r="H516" s="146"/>
      <c r="I516" s="146" t="s">
        <v>220</v>
      </c>
    </row>
    <row r="517" spans="1:9" x14ac:dyDescent="0.2">
      <c r="A517" s="89"/>
      <c r="B517" s="83" t="s">
        <v>18</v>
      </c>
      <c r="C517" s="153">
        <v>710</v>
      </c>
      <c r="D517" s="153">
        <f>D512+D513+D514+D515+D516</f>
        <v>30.869999999999997</v>
      </c>
      <c r="E517" s="153">
        <f>E512+E513+E514+E515+E516</f>
        <v>32.679999999999993</v>
      </c>
      <c r="F517" s="153">
        <f>F512+F513+F514+F515+F516</f>
        <v>75.44</v>
      </c>
      <c r="G517" s="153">
        <f>G512+G513+G514+G515+G516</f>
        <v>762.91</v>
      </c>
      <c r="H517" s="153">
        <f>H512+H513+H514+H515+H516</f>
        <v>41.26</v>
      </c>
      <c r="I517" s="62">
        <f>G517/G523</f>
        <v>0.25022056773643386</v>
      </c>
    </row>
    <row r="518" spans="1:9" ht="15.75" x14ac:dyDescent="0.2">
      <c r="A518" s="89"/>
      <c r="B518" s="297" t="s">
        <v>19</v>
      </c>
      <c r="C518" s="297"/>
      <c r="D518" s="297"/>
      <c r="E518" s="297"/>
      <c r="F518" s="297"/>
      <c r="G518" s="297"/>
      <c r="H518" s="297"/>
      <c r="I518" s="298"/>
    </row>
    <row r="519" spans="1:9" x14ac:dyDescent="0.2">
      <c r="A519" s="175" t="s">
        <v>42</v>
      </c>
      <c r="B519" s="67" t="s">
        <v>196</v>
      </c>
      <c r="C519" s="154">
        <v>200</v>
      </c>
      <c r="D519" s="141">
        <v>5.8</v>
      </c>
      <c r="E519" s="141">
        <v>5</v>
      </c>
      <c r="F519" s="141">
        <v>8.4</v>
      </c>
      <c r="G519" s="141">
        <v>102</v>
      </c>
      <c r="H519" s="141">
        <v>0.6</v>
      </c>
      <c r="I519" s="146" t="s">
        <v>244</v>
      </c>
    </row>
    <row r="520" spans="1:9" x14ac:dyDescent="0.2">
      <c r="A520" s="19" t="s">
        <v>43</v>
      </c>
      <c r="B520" s="70" t="s">
        <v>212</v>
      </c>
      <c r="C520" s="212">
        <v>50</v>
      </c>
      <c r="D520" s="210">
        <v>3.05</v>
      </c>
      <c r="E520" s="210">
        <v>9.23</v>
      </c>
      <c r="F520" s="210">
        <v>28.71</v>
      </c>
      <c r="G520" s="210">
        <v>210</v>
      </c>
      <c r="H520" s="210"/>
      <c r="I520" s="162"/>
    </row>
    <row r="521" spans="1:9" x14ac:dyDescent="0.2">
      <c r="A521" s="55"/>
      <c r="B521" s="83" t="s">
        <v>18</v>
      </c>
      <c r="C521" s="63">
        <v>250</v>
      </c>
      <c r="D521" s="63">
        <f>D519+D520</f>
        <v>8.85</v>
      </c>
      <c r="E521" s="63">
        <f>E519+E520</f>
        <v>14.23</v>
      </c>
      <c r="F521" s="63">
        <f>F519+F520</f>
        <v>37.11</v>
      </c>
      <c r="G521" s="63">
        <f>G519+G520</f>
        <v>312</v>
      </c>
      <c r="H521" s="63">
        <f>H519+H520</f>
        <v>0.6</v>
      </c>
      <c r="I521" s="50">
        <f>G521/G523</f>
        <v>0.10233031043473984</v>
      </c>
    </row>
    <row r="522" spans="1:9" ht="15.75" x14ac:dyDescent="0.2">
      <c r="A522" s="55"/>
      <c r="B522" s="299" t="s">
        <v>19</v>
      </c>
      <c r="C522" s="297"/>
      <c r="D522" s="297"/>
      <c r="E522" s="297"/>
      <c r="F522" s="297"/>
      <c r="G522" s="297"/>
      <c r="H522" s="297"/>
      <c r="I522" s="298"/>
    </row>
    <row r="523" spans="1:9" x14ac:dyDescent="0.2">
      <c r="A523" s="92"/>
      <c r="B523" s="104" t="s">
        <v>138</v>
      </c>
      <c r="C523" s="99">
        <f t="shared" ref="C523:H523" si="30">C497+C505+C510+C517+C521</f>
        <v>2831</v>
      </c>
      <c r="D523" s="99">
        <f t="shared" si="30"/>
        <v>103.50999999999999</v>
      </c>
      <c r="E523" s="99">
        <f t="shared" si="30"/>
        <v>115.1</v>
      </c>
      <c r="F523" s="99">
        <f t="shared" si="30"/>
        <v>394.39000000000004</v>
      </c>
      <c r="G523" s="99">
        <f t="shared" si="30"/>
        <v>3048.95</v>
      </c>
      <c r="H523" s="99">
        <f t="shared" si="30"/>
        <v>113.63</v>
      </c>
      <c r="I523" s="95">
        <v>1</v>
      </c>
    </row>
    <row r="524" spans="1:9" x14ac:dyDescent="0.2">
      <c r="A524" s="93"/>
      <c r="B524" s="105" t="s">
        <v>184</v>
      </c>
      <c r="C524" s="106">
        <f t="shared" ref="C524:H524" si="31">C304+C340+C379+C415+C449+C486+C523</f>
        <v>19393</v>
      </c>
      <c r="D524" s="107">
        <f t="shared" si="31"/>
        <v>798.09999999999991</v>
      </c>
      <c r="E524" s="107">
        <f t="shared" si="31"/>
        <v>745.99</v>
      </c>
      <c r="F524" s="107">
        <f t="shared" si="31"/>
        <v>2926.41</v>
      </c>
      <c r="G524" s="107">
        <f t="shared" si="31"/>
        <v>21742.86</v>
      </c>
      <c r="H524" s="107">
        <f t="shared" si="31"/>
        <v>832.45999999999992</v>
      </c>
      <c r="I524" s="97">
        <f>I498+I505+I510+I517+I521</f>
        <v>1</v>
      </c>
    </row>
    <row r="525" spans="1:9" x14ac:dyDescent="0.2">
      <c r="A525" s="116"/>
      <c r="B525" s="108" t="s">
        <v>139</v>
      </c>
      <c r="C525" s="128">
        <f t="shared" ref="C525:H525" si="32">C270+C524</f>
        <v>38905</v>
      </c>
      <c r="D525" s="125">
        <f t="shared" si="32"/>
        <v>1624.07</v>
      </c>
      <c r="E525" s="125">
        <f t="shared" si="32"/>
        <v>1468.9900000000002</v>
      </c>
      <c r="F525" s="125">
        <f t="shared" si="32"/>
        <v>5971.5400000000009</v>
      </c>
      <c r="G525" s="125">
        <f t="shared" si="32"/>
        <v>43744.020000000004</v>
      </c>
      <c r="H525" s="125">
        <f t="shared" si="32"/>
        <v>1997.7530000000002</v>
      </c>
      <c r="I525" s="124">
        <v>1</v>
      </c>
    </row>
    <row r="526" spans="1:9" x14ac:dyDescent="0.2">
      <c r="A526" s="89"/>
      <c r="B526" s="113" t="s">
        <v>200</v>
      </c>
      <c r="C526" s="129">
        <f>C525/14</f>
        <v>2778.9285714285716</v>
      </c>
      <c r="D526" s="109">
        <f t="shared" ref="D526:H526" si="33">D525/14</f>
        <v>116.005</v>
      </c>
      <c r="E526" s="109">
        <f t="shared" si="33"/>
        <v>104.92785714285716</v>
      </c>
      <c r="F526" s="109">
        <f t="shared" si="33"/>
        <v>426.53857142857152</v>
      </c>
      <c r="G526" s="109">
        <f t="shared" si="33"/>
        <v>3124.5728571428576</v>
      </c>
      <c r="H526" s="109">
        <f t="shared" si="33"/>
        <v>142.69664285714288</v>
      </c>
      <c r="I526" s="95">
        <v>1</v>
      </c>
    </row>
  </sheetData>
  <autoFilter ref="A1:I526"/>
  <mergeCells count="88">
    <mergeCell ref="B506:I506"/>
    <mergeCell ref="B511:I511"/>
    <mergeCell ref="B518:I518"/>
    <mergeCell ref="B522:I522"/>
    <mergeCell ref="B469:H469"/>
    <mergeCell ref="B474:H474"/>
    <mergeCell ref="B481:H481"/>
    <mergeCell ref="B485:H485"/>
    <mergeCell ref="A488:I490"/>
    <mergeCell ref="B498:H498"/>
    <mergeCell ref="B461:H461"/>
    <mergeCell ref="B399:H399"/>
    <mergeCell ref="B404:H404"/>
    <mergeCell ref="B410:H410"/>
    <mergeCell ref="B414:H414"/>
    <mergeCell ref="A416:I418"/>
    <mergeCell ref="B426:H426"/>
    <mergeCell ref="B433:H433"/>
    <mergeCell ref="B437:H437"/>
    <mergeCell ref="B444:H444"/>
    <mergeCell ref="B448:H448"/>
    <mergeCell ref="A451:I453"/>
    <mergeCell ref="B391:H391"/>
    <mergeCell ref="B328:H328"/>
    <mergeCell ref="B335:H335"/>
    <mergeCell ref="B339:H339"/>
    <mergeCell ref="A341:C341"/>
    <mergeCell ref="A342:I344"/>
    <mergeCell ref="B353:H353"/>
    <mergeCell ref="B361:H361"/>
    <mergeCell ref="B366:H366"/>
    <mergeCell ref="B373:H373"/>
    <mergeCell ref="B378:H378"/>
    <mergeCell ref="A380:I382"/>
    <mergeCell ref="B324:H324"/>
    <mergeCell ref="B262:H262"/>
    <mergeCell ref="B267:H267"/>
    <mergeCell ref="A272:C272"/>
    <mergeCell ref="B280:H280"/>
    <mergeCell ref="B287:H287"/>
    <mergeCell ref="B292:H292"/>
    <mergeCell ref="B299:H299"/>
    <mergeCell ref="B303:H303"/>
    <mergeCell ref="A305:C305"/>
    <mergeCell ref="A306:I308"/>
    <mergeCell ref="B316:H316"/>
    <mergeCell ref="B255:H255"/>
    <mergeCell ref="B184:H184"/>
    <mergeCell ref="B188:H188"/>
    <mergeCell ref="A191:I195"/>
    <mergeCell ref="B203:H203"/>
    <mergeCell ref="B211:H211"/>
    <mergeCell ref="B215:H215"/>
    <mergeCell ref="B222:H222"/>
    <mergeCell ref="B226:H226"/>
    <mergeCell ref="A229:I233"/>
    <mergeCell ref="B242:H242"/>
    <mergeCell ref="B250:H250"/>
    <mergeCell ref="B177:H177"/>
    <mergeCell ref="B107:H107"/>
    <mergeCell ref="B111:H111"/>
    <mergeCell ref="A114:I118"/>
    <mergeCell ref="B127:H127"/>
    <mergeCell ref="B134:H134"/>
    <mergeCell ref="B139:H139"/>
    <mergeCell ref="B146:H146"/>
    <mergeCell ref="B150:H150"/>
    <mergeCell ref="A153:I157"/>
    <mergeCell ref="B165:H165"/>
    <mergeCell ref="B172:H172"/>
    <mergeCell ref="B100:H100"/>
    <mergeCell ref="A36:C36"/>
    <mergeCell ref="A38:I40"/>
    <mergeCell ref="B48:H48"/>
    <mergeCell ref="B56:H56"/>
    <mergeCell ref="B61:H61"/>
    <mergeCell ref="B68:H68"/>
    <mergeCell ref="B72:H72"/>
    <mergeCell ref="A74:C74"/>
    <mergeCell ref="A75:I79"/>
    <mergeCell ref="B88:H88"/>
    <mergeCell ref="B96:H96"/>
    <mergeCell ref="B34:H34"/>
    <mergeCell ref="A2:C2"/>
    <mergeCell ref="B10:H10"/>
    <mergeCell ref="B19:H19"/>
    <mergeCell ref="B24:H24"/>
    <mergeCell ref="B30:H30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527"/>
  <sheetViews>
    <sheetView workbookViewId="0">
      <selection activeCell="D426" sqref="D426"/>
    </sheetView>
  </sheetViews>
  <sheetFormatPr defaultRowHeight="20.25" x14ac:dyDescent="0.2"/>
  <cols>
    <col min="1" max="1" width="28.28515625" style="1" customWidth="1"/>
    <col min="2" max="2" width="89.7109375" style="74" customWidth="1"/>
    <col min="3" max="3" width="21.5703125" style="2" customWidth="1"/>
    <col min="4" max="4" width="17.42578125" style="1" customWidth="1"/>
    <col min="5" max="5" width="15.140625" style="1" customWidth="1"/>
    <col min="6" max="6" width="14.140625" style="1" customWidth="1"/>
    <col min="7" max="7" width="24.140625" style="1" customWidth="1"/>
    <col min="8" max="8" width="20" style="3" customWidth="1"/>
    <col min="9" max="9" width="36.85546875" style="3" customWidth="1"/>
    <col min="10" max="249" width="9.140625" customWidth="1"/>
    <col min="250" max="1021" width="8.7109375" customWidth="1"/>
  </cols>
  <sheetData>
    <row r="1" spans="1:9" ht="23.25" x14ac:dyDescent="0.2">
      <c r="A1" s="188"/>
      <c r="B1" s="189"/>
      <c r="C1" s="190"/>
      <c r="D1" s="49"/>
      <c r="E1" s="49"/>
      <c r="F1" s="49"/>
      <c r="G1" s="49"/>
      <c r="H1" s="191"/>
      <c r="I1" s="191"/>
    </row>
    <row r="2" spans="1:9" ht="17.25" customHeight="1" x14ac:dyDescent="0.2">
      <c r="A2" s="300" t="s">
        <v>291</v>
      </c>
      <c r="B2" s="300"/>
      <c r="C2" s="300"/>
      <c r="D2" s="49"/>
      <c r="E2" s="49"/>
      <c r="F2" s="49"/>
      <c r="G2" s="49"/>
      <c r="H2" s="191"/>
      <c r="I2" s="191"/>
    </row>
    <row r="3" spans="1:9" ht="83.25" customHeight="1" x14ac:dyDescent="0.2">
      <c r="A3" s="47" t="s">
        <v>0</v>
      </c>
      <c r="B3" s="79" t="s">
        <v>1</v>
      </c>
      <c r="C3" s="47" t="s">
        <v>2</v>
      </c>
      <c r="D3" s="186" t="s">
        <v>3</v>
      </c>
      <c r="E3" s="186" t="s">
        <v>4</v>
      </c>
      <c r="F3" s="186" t="s">
        <v>5</v>
      </c>
      <c r="G3" s="47" t="s">
        <v>6</v>
      </c>
      <c r="H3" s="185" t="s">
        <v>7</v>
      </c>
      <c r="I3" s="192" t="s">
        <v>199</v>
      </c>
    </row>
    <row r="4" spans="1:9" ht="21.95" customHeight="1" x14ac:dyDescent="0.2">
      <c r="A4" s="180">
        <v>1</v>
      </c>
      <c r="B4" s="80">
        <v>2</v>
      </c>
      <c r="C4" s="186">
        <v>3</v>
      </c>
      <c r="D4" s="186">
        <v>6</v>
      </c>
      <c r="E4" s="186">
        <v>7</v>
      </c>
      <c r="F4" s="186">
        <v>8</v>
      </c>
      <c r="G4" s="186">
        <v>9</v>
      </c>
      <c r="H4" s="185">
        <v>10</v>
      </c>
      <c r="I4" s="126">
        <v>11</v>
      </c>
    </row>
    <row r="5" spans="1:9" ht="21.95" customHeight="1" x14ac:dyDescent="0.2">
      <c r="A5" s="180" t="s">
        <v>185</v>
      </c>
      <c r="B5" s="70" t="s">
        <v>166</v>
      </c>
      <c r="C5" s="186" t="s">
        <v>8</v>
      </c>
      <c r="D5" s="155">
        <v>7.59</v>
      </c>
      <c r="E5" s="155">
        <v>13.44</v>
      </c>
      <c r="F5" s="155">
        <v>15.55</v>
      </c>
      <c r="G5" s="156">
        <v>213.27</v>
      </c>
      <c r="H5" s="186">
        <v>0.14000000000000001</v>
      </c>
      <c r="I5" s="56" t="s">
        <v>9</v>
      </c>
    </row>
    <row r="6" spans="1:9" ht="21.95" customHeight="1" x14ac:dyDescent="0.2">
      <c r="A6" s="180" t="s">
        <v>11</v>
      </c>
      <c r="B6" s="70" t="s">
        <v>146</v>
      </c>
      <c r="C6" s="186" t="s">
        <v>64</v>
      </c>
      <c r="D6" s="180">
        <v>10.78</v>
      </c>
      <c r="E6" s="180">
        <v>12.01</v>
      </c>
      <c r="F6" s="180">
        <v>55.37</v>
      </c>
      <c r="G6" s="180">
        <v>373.5</v>
      </c>
      <c r="H6" s="180">
        <v>1.0900000000000001</v>
      </c>
      <c r="I6" s="180" t="s">
        <v>14</v>
      </c>
    </row>
    <row r="7" spans="1:9" ht="21.95" customHeight="1" x14ac:dyDescent="0.2">
      <c r="A7" s="37" t="s">
        <v>12</v>
      </c>
      <c r="B7" s="70" t="s">
        <v>15</v>
      </c>
      <c r="C7" s="186">
        <v>200</v>
      </c>
      <c r="D7" s="180">
        <v>4.1900000000000004</v>
      </c>
      <c r="E7" s="180">
        <v>4.33</v>
      </c>
      <c r="F7" s="180">
        <v>25.47</v>
      </c>
      <c r="G7" s="180">
        <v>157.6</v>
      </c>
      <c r="H7" s="180">
        <v>0.55000000000000004</v>
      </c>
      <c r="I7" s="180" t="s">
        <v>234</v>
      </c>
    </row>
    <row r="8" spans="1:9" ht="21.95" customHeight="1" x14ac:dyDescent="0.2">
      <c r="A8" s="55"/>
      <c r="B8" s="70" t="s">
        <v>10</v>
      </c>
      <c r="C8" s="186">
        <v>24</v>
      </c>
      <c r="D8" s="180">
        <v>1.8</v>
      </c>
      <c r="E8" s="180">
        <v>0.7</v>
      </c>
      <c r="F8" s="180">
        <v>12.34</v>
      </c>
      <c r="G8" s="180">
        <v>62.88</v>
      </c>
      <c r="H8" s="180">
        <v>0</v>
      </c>
      <c r="I8" s="32" t="s">
        <v>235</v>
      </c>
    </row>
    <row r="9" spans="1:9" ht="21.95" customHeight="1" x14ac:dyDescent="0.2">
      <c r="A9" s="180"/>
      <c r="B9" s="70" t="s">
        <v>18</v>
      </c>
      <c r="C9" s="186">
        <v>544</v>
      </c>
      <c r="D9" s="157">
        <f>D5+D6+D7+D8</f>
        <v>24.36</v>
      </c>
      <c r="E9" s="157">
        <f>E5+E6+E7+E8</f>
        <v>30.48</v>
      </c>
      <c r="F9" s="157">
        <f>F5+F6+F7+F8</f>
        <v>108.73</v>
      </c>
      <c r="G9" s="157">
        <f>G5+G6+G7+G8</f>
        <v>807.25</v>
      </c>
      <c r="H9" s="157">
        <f>H5+H6+H7+H8</f>
        <v>1.78</v>
      </c>
      <c r="I9" s="51"/>
    </row>
    <row r="10" spans="1:9" ht="21.95" customHeight="1" x14ac:dyDescent="0.2">
      <c r="A10" s="180"/>
      <c r="B10" s="289" t="s">
        <v>19</v>
      </c>
      <c r="C10" s="290"/>
      <c r="D10" s="290"/>
      <c r="E10" s="290"/>
      <c r="F10" s="290"/>
      <c r="G10" s="290"/>
      <c r="H10" s="291"/>
      <c r="I10" s="50">
        <f>G9/G35</f>
        <v>0.22342804634350211</v>
      </c>
    </row>
    <row r="11" spans="1:9" ht="21.95" customHeight="1" x14ac:dyDescent="0.2">
      <c r="A11" s="180" t="s">
        <v>20</v>
      </c>
      <c r="B11" s="70" t="s">
        <v>21</v>
      </c>
      <c r="C11" s="186">
        <v>80</v>
      </c>
      <c r="D11" s="180">
        <v>0.56000000000000005</v>
      </c>
      <c r="E11" s="180">
        <v>0.08</v>
      </c>
      <c r="F11" s="180">
        <v>1.52</v>
      </c>
      <c r="G11" s="180">
        <v>9.6</v>
      </c>
      <c r="H11" s="180">
        <v>3.92</v>
      </c>
      <c r="I11" s="180" t="s">
        <v>159</v>
      </c>
    </row>
    <row r="12" spans="1:9" ht="42" customHeight="1" x14ac:dyDescent="0.2">
      <c r="A12" s="138" t="s">
        <v>22</v>
      </c>
      <c r="B12" s="81" t="s">
        <v>171</v>
      </c>
      <c r="C12" s="186" t="s">
        <v>176</v>
      </c>
      <c r="D12" s="180">
        <v>5.73</v>
      </c>
      <c r="E12" s="180">
        <v>10.19</v>
      </c>
      <c r="F12" s="180">
        <v>11.53</v>
      </c>
      <c r="G12" s="180">
        <v>171.27</v>
      </c>
      <c r="H12" s="180">
        <v>22.21</v>
      </c>
      <c r="I12" s="180" t="s">
        <v>236</v>
      </c>
    </row>
    <row r="13" spans="1:9" s="45" customFormat="1" ht="21.95" customHeight="1" x14ac:dyDescent="0.2">
      <c r="A13" s="180"/>
      <c r="B13" s="68" t="s">
        <v>174</v>
      </c>
      <c r="C13" s="33">
        <v>100</v>
      </c>
      <c r="D13" s="34">
        <v>11.02</v>
      </c>
      <c r="E13" s="34">
        <v>23.86</v>
      </c>
      <c r="F13" s="34">
        <v>0.38</v>
      </c>
      <c r="G13" s="34">
        <v>262</v>
      </c>
      <c r="H13" s="34">
        <v>0</v>
      </c>
      <c r="I13" s="34" t="s">
        <v>24</v>
      </c>
    </row>
    <row r="14" spans="1:9" ht="21.95" customHeight="1" x14ac:dyDescent="0.2">
      <c r="A14" s="180"/>
      <c r="B14" s="70" t="s">
        <v>147</v>
      </c>
      <c r="C14" s="186" t="s">
        <v>140</v>
      </c>
      <c r="D14" s="180">
        <v>7.6</v>
      </c>
      <c r="E14" s="180">
        <v>4.4800000000000004</v>
      </c>
      <c r="F14" s="180">
        <v>42.58</v>
      </c>
      <c r="G14" s="180">
        <v>241</v>
      </c>
      <c r="H14" s="180">
        <v>0</v>
      </c>
      <c r="I14" s="180" t="s">
        <v>26</v>
      </c>
    </row>
    <row r="15" spans="1:9" ht="21.95" customHeight="1" x14ac:dyDescent="0.2">
      <c r="A15" s="180"/>
      <c r="B15" s="70" t="s">
        <v>27</v>
      </c>
      <c r="C15" s="186">
        <v>200</v>
      </c>
      <c r="D15" s="180">
        <v>0.16</v>
      </c>
      <c r="E15" s="180">
        <v>0.16</v>
      </c>
      <c r="F15" s="180">
        <v>27.88</v>
      </c>
      <c r="G15" s="180">
        <v>114.6</v>
      </c>
      <c r="H15" s="180">
        <v>0.9</v>
      </c>
      <c r="I15" s="180" t="s">
        <v>28</v>
      </c>
    </row>
    <row r="16" spans="1:9" ht="21.95" customHeight="1" x14ac:dyDescent="0.2">
      <c r="A16" s="180"/>
      <c r="B16" s="70" t="s">
        <v>40</v>
      </c>
      <c r="C16" s="186" t="s">
        <v>29</v>
      </c>
      <c r="D16" s="180">
        <v>5.68</v>
      </c>
      <c r="E16" s="180">
        <v>0.8</v>
      </c>
      <c r="F16" s="180">
        <v>35.520000000000003</v>
      </c>
      <c r="G16" s="180">
        <v>173.2</v>
      </c>
      <c r="H16" s="180"/>
      <c r="I16" s="180" t="s">
        <v>220</v>
      </c>
    </row>
    <row r="17" spans="1:9" ht="21.95" customHeight="1" x14ac:dyDescent="0.2">
      <c r="A17" s="180"/>
      <c r="B17" s="70" t="s">
        <v>17</v>
      </c>
      <c r="C17" s="186">
        <v>24</v>
      </c>
      <c r="D17" s="180">
        <v>6.4</v>
      </c>
      <c r="E17" s="180">
        <v>8</v>
      </c>
      <c r="F17" s="180">
        <v>66</v>
      </c>
      <c r="G17" s="180">
        <v>360</v>
      </c>
      <c r="H17" s="180">
        <v>0</v>
      </c>
      <c r="I17" s="180"/>
    </row>
    <row r="18" spans="1:9" ht="21.95" customHeight="1" x14ac:dyDescent="0.2">
      <c r="A18" s="180"/>
      <c r="B18" s="70" t="s">
        <v>18</v>
      </c>
      <c r="C18" s="186">
        <v>1064</v>
      </c>
      <c r="D18" s="180">
        <f>D11+D12+D13+D14+D15+D16+D17</f>
        <v>37.150000000000006</v>
      </c>
      <c r="E18" s="180">
        <f>E11+E12+E13+E14+E15+E16+E17</f>
        <v>47.569999999999993</v>
      </c>
      <c r="F18" s="180">
        <f>F11+F12+F13+F14+F15+F16+F17</f>
        <v>185.41</v>
      </c>
      <c r="G18" s="180">
        <f>G11+G12+G13+G14+G15+G16+G17</f>
        <v>1331.67</v>
      </c>
      <c r="H18" s="180">
        <f>H11+H12+H13+H14+H15+H16+H17</f>
        <v>27.03</v>
      </c>
      <c r="I18" s="180"/>
    </row>
    <row r="19" spans="1:9" ht="21.95" customHeight="1" x14ac:dyDescent="0.2">
      <c r="A19" s="180"/>
      <c r="B19" s="287" t="s">
        <v>19</v>
      </c>
      <c r="C19" s="292"/>
      <c r="D19" s="292"/>
      <c r="E19" s="292"/>
      <c r="F19" s="292"/>
      <c r="G19" s="292"/>
      <c r="H19" s="287"/>
      <c r="I19" s="50">
        <f>G18/G35</f>
        <v>0.36857531926200243</v>
      </c>
    </row>
    <row r="20" spans="1:9" ht="21.95" customHeight="1" x14ac:dyDescent="0.2">
      <c r="A20" s="180" t="s">
        <v>30</v>
      </c>
      <c r="B20" s="78" t="s">
        <v>31</v>
      </c>
      <c r="C20" s="41">
        <v>30</v>
      </c>
      <c r="D20" s="42">
        <v>2.25</v>
      </c>
      <c r="E20" s="42">
        <v>2.94</v>
      </c>
      <c r="F20" s="42">
        <v>22.32</v>
      </c>
      <c r="G20" s="42">
        <v>125.1</v>
      </c>
      <c r="H20" s="178">
        <v>0</v>
      </c>
      <c r="I20" s="61" t="s">
        <v>218</v>
      </c>
    </row>
    <row r="21" spans="1:9" ht="18.75" customHeight="1" x14ac:dyDescent="0.2">
      <c r="A21" s="38" t="s">
        <v>32</v>
      </c>
      <c r="B21" s="76" t="s">
        <v>229</v>
      </c>
      <c r="C21" s="130">
        <v>200</v>
      </c>
      <c r="D21" s="131">
        <v>1</v>
      </c>
      <c r="E21" s="56">
        <v>0.2</v>
      </c>
      <c r="F21" s="56">
        <v>20.2</v>
      </c>
      <c r="G21" s="56">
        <v>86.6</v>
      </c>
      <c r="H21" s="180">
        <v>4</v>
      </c>
      <c r="I21" s="180" t="s">
        <v>217</v>
      </c>
    </row>
    <row r="22" spans="1:9" ht="18.75" customHeight="1" x14ac:dyDescent="0.2">
      <c r="A22" s="180"/>
      <c r="B22" s="70" t="s">
        <v>101</v>
      </c>
      <c r="C22" s="186">
        <v>250</v>
      </c>
      <c r="D22" s="180">
        <v>2.25</v>
      </c>
      <c r="E22" s="180">
        <v>0.5</v>
      </c>
      <c r="F22" s="180">
        <v>20.25</v>
      </c>
      <c r="G22" s="180">
        <v>107.5</v>
      </c>
      <c r="H22" s="180">
        <v>150</v>
      </c>
      <c r="I22" s="180" t="s">
        <v>219</v>
      </c>
    </row>
    <row r="23" spans="1:9" ht="21.95" customHeight="1" x14ac:dyDescent="0.2">
      <c r="A23" s="180"/>
      <c r="B23" s="70" t="s">
        <v>18</v>
      </c>
      <c r="C23" s="186">
        <v>480</v>
      </c>
      <c r="D23" s="180">
        <f>D20+D21+D22</f>
        <v>5.5</v>
      </c>
      <c r="E23" s="180">
        <f t="shared" ref="E23:H23" si="0">E20+E21+E22</f>
        <v>3.64</v>
      </c>
      <c r="F23" s="180">
        <f t="shared" si="0"/>
        <v>62.769999999999996</v>
      </c>
      <c r="G23" s="180">
        <f t="shared" si="0"/>
        <v>319.2</v>
      </c>
      <c r="H23" s="180">
        <f t="shared" si="0"/>
        <v>154</v>
      </c>
      <c r="I23" s="180"/>
    </row>
    <row r="24" spans="1:9" ht="21.95" customHeight="1" x14ac:dyDescent="0.2">
      <c r="A24" s="180"/>
      <c r="B24" s="287" t="s">
        <v>19</v>
      </c>
      <c r="C24" s="287"/>
      <c r="D24" s="287"/>
      <c r="E24" s="287"/>
      <c r="F24" s="287"/>
      <c r="G24" s="287"/>
      <c r="H24" s="287"/>
      <c r="I24" s="51">
        <f>G23/G35</f>
        <v>8.8347144494079738E-2</v>
      </c>
    </row>
    <row r="25" spans="1:9" ht="21.95" customHeight="1" x14ac:dyDescent="0.2">
      <c r="A25" s="180" t="s">
        <v>33</v>
      </c>
      <c r="B25" s="70" t="s">
        <v>34</v>
      </c>
      <c r="C25" s="186">
        <v>80</v>
      </c>
      <c r="D25" s="180">
        <v>0.88</v>
      </c>
      <c r="E25" s="180">
        <v>0.16</v>
      </c>
      <c r="F25" s="180">
        <v>3.04</v>
      </c>
      <c r="G25" s="180">
        <v>17.600000000000001</v>
      </c>
      <c r="H25" s="180">
        <v>14</v>
      </c>
      <c r="I25" s="180" t="s">
        <v>159</v>
      </c>
    </row>
    <row r="26" spans="1:9" ht="21.95" customHeight="1" x14ac:dyDescent="0.2">
      <c r="A26" s="19" t="s">
        <v>35</v>
      </c>
      <c r="B26" s="68" t="s">
        <v>36</v>
      </c>
      <c r="C26" s="33" t="s">
        <v>292</v>
      </c>
      <c r="D26" s="35">
        <v>35.28</v>
      </c>
      <c r="E26" s="35">
        <v>21.43</v>
      </c>
      <c r="F26" s="35">
        <v>60.22</v>
      </c>
      <c r="G26" s="35">
        <v>545.20000000000005</v>
      </c>
      <c r="H26" s="35">
        <v>11.25</v>
      </c>
      <c r="I26" s="34" t="s">
        <v>37</v>
      </c>
    </row>
    <row r="27" spans="1:9" ht="21.95" customHeight="1" x14ac:dyDescent="0.2">
      <c r="A27" s="180"/>
      <c r="B27" s="70" t="s">
        <v>38</v>
      </c>
      <c r="C27" s="186" t="s">
        <v>71</v>
      </c>
      <c r="D27" s="56">
        <v>0.57999999999999996</v>
      </c>
      <c r="E27" s="57">
        <v>0.23</v>
      </c>
      <c r="F27" s="56">
        <v>22.25</v>
      </c>
      <c r="G27" s="57">
        <v>102.6</v>
      </c>
      <c r="H27" s="56">
        <v>150.03</v>
      </c>
      <c r="I27" s="178" t="s">
        <v>155</v>
      </c>
    </row>
    <row r="28" spans="1:9" ht="21.95" customHeight="1" x14ac:dyDescent="0.2">
      <c r="A28" s="180"/>
      <c r="B28" s="70" t="s">
        <v>40</v>
      </c>
      <c r="C28" s="186" t="s">
        <v>41</v>
      </c>
      <c r="D28" s="56">
        <v>7.1</v>
      </c>
      <c r="E28" s="177">
        <v>1</v>
      </c>
      <c r="F28" s="180">
        <v>44.4</v>
      </c>
      <c r="G28" s="177">
        <v>216.5</v>
      </c>
      <c r="H28" s="180"/>
      <c r="I28" s="180" t="s">
        <v>220</v>
      </c>
    </row>
    <row r="29" spans="1:9" ht="21.95" customHeight="1" x14ac:dyDescent="0.2">
      <c r="A29" s="180"/>
      <c r="B29" s="70" t="s">
        <v>18</v>
      </c>
      <c r="C29" s="180">
        <v>760</v>
      </c>
      <c r="D29" s="180">
        <f>D25+D26+D27+D28</f>
        <v>43.84</v>
      </c>
      <c r="E29" s="180">
        <f>E25+E26+E27+E28</f>
        <v>22.82</v>
      </c>
      <c r="F29" s="180">
        <f>F25+F26+F27+F28</f>
        <v>129.91</v>
      </c>
      <c r="G29" s="180">
        <f>G25+G26+G27+G28</f>
        <v>881.90000000000009</v>
      </c>
      <c r="H29" s="180">
        <f>H25+H26+H27+H28</f>
        <v>175.28</v>
      </c>
      <c r="I29" s="178"/>
    </row>
    <row r="30" spans="1:9" ht="21.95" customHeight="1" x14ac:dyDescent="0.2">
      <c r="A30" s="180"/>
      <c r="B30" s="287" t="s">
        <v>19</v>
      </c>
      <c r="C30" s="287"/>
      <c r="D30" s="287"/>
      <c r="E30" s="287"/>
      <c r="F30" s="287"/>
      <c r="G30" s="287"/>
      <c r="H30" s="287"/>
      <c r="I30" s="50">
        <f>G29/G35</f>
        <v>0.24408943210942649</v>
      </c>
    </row>
    <row r="31" spans="1:9" s="45" customFormat="1" ht="21.95" customHeight="1" x14ac:dyDescent="0.2">
      <c r="A31" s="180" t="s">
        <v>42</v>
      </c>
      <c r="B31" s="70" t="s">
        <v>230</v>
      </c>
      <c r="C31" s="186">
        <v>200</v>
      </c>
      <c r="D31" s="180">
        <v>2.9</v>
      </c>
      <c r="E31" s="180">
        <v>2.5</v>
      </c>
      <c r="F31" s="180">
        <v>11</v>
      </c>
      <c r="G31" s="180">
        <v>69</v>
      </c>
      <c r="H31" s="180"/>
      <c r="I31" s="180"/>
    </row>
    <row r="32" spans="1:9" s="45" customFormat="1" ht="36" customHeight="1" x14ac:dyDescent="0.2">
      <c r="A32" s="19" t="s">
        <v>43</v>
      </c>
      <c r="B32" s="70" t="s">
        <v>204</v>
      </c>
      <c r="C32" s="186" t="s">
        <v>141</v>
      </c>
      <c r="D32" s="180">
        <v>4.99</v>
      </c>
      <c r="E32" s="180">
        <v>6.78</v>
      </c>
      <c r="F32" s="180">
        <v>30.22</v>
      </c>
      <c r="G32" s="180">
        <v>204</v>
      </c>
      <c r="H32" s="180"/>
      <c r="I32" s="54" t="s">
        <v>224</v>
      </c>
    </row>
    <row r="33" spans="1:9" s="15" customFormat="1" ht="21.95" customHeight="1" x14ac:dyDescent="0.2">
      <c r="A33" s="180"/>
      <c r="B33" s="70" t="s">
        <v>18</v>
      </c>
      <c r="C33" s="186">
        <v>335</v>
      </c>
      <c r="D33" s="180">
        <f>D31+D32</f>
        <v>7.8900000000000006</v>
      </c>
      <c r="E33" s="180">
        <f>E31+E32</f>
        <v>9.2800000000000011</v>
      </c>
      <c r="F33" s="180">
        <f>F31+F32</f>
        <v>41.22</v>
      </c>
      <c r="G33" s="180">
        <f>G31+G32</f>
        <v>273</v>
      </c>
      <c r="H33" s="180">
        <f>H31+H32</f>
        <v>0</v>
      </c>
      <c r="I33" s="180" t="s">
        <v>44</v>
      </c>
    </row>
    <row r="34" spans="1:9" s="15" customFormat="1" ht="21.95" customHeight="1" x14ac:dyDescent="0.2">
      <c r="A34" s="180"/>
      <c r="B34" s="287" t="s">
        <v>19</v>
      </c>
      <c r="C34" s="287"/>
      <c r="D34" s="287"/>
      <c r="E34" s="287"/>
      <c r="F34" s="287"/>
      <c r="G34" s="287"/>
      <c r="H34" s="287"/>
      <c r="I34" s="51">
        <f>G33/G35</f>
        <v>7.556005779098926E-2</v>
      </c>
    </row>
    <row r="35" spans="1:9" s="15" customFormat="1" ht="21.95" customHeight="1" x14ac:dyDescent="0.2">
      <c r="A35" s="180"/>
      <c r="B35" s="70" t="s">
        <v>45</v>
      </c>
      <c r="C35" s="186">
        <f t="shared" ref="C35:H35" si="1">C9+C18+C23+C29+C33</f>
        <v>3183</v>
      </c>
      <c r="D35" s="161">
        <f t="shared" si="1"/>
        <v>118.74000000000001</v>
      </c>
      <c r="E35" s="161">
        <f t="shared" si="1"/>
        <v>113.78999999999999</v>
      </c>
      <c r="F35" s="161">
        <f t="shared" si="1"/>
        <v>528.04</v>
      </c>
      <c r="G35" s="161">
        <f t="shared" si="1"/>
        <v>3613.02</v>
      </c>
      <c r="H35" s="161">
        <f t="shared" si="1"/>
        <v>358.09000000000003</v>
      </c>
      <c r="I35" s="50">
        <f>I10+I19+I24+I30+I34</f>
        <v>1</v>
      </c>
    </row>
    <row r="36" spans="1:9" ht="21.95" customHeight="1" x14ac:dyDescent="0.2">
      <c r="A36" s="287"/>
      <c r="B36" s="287"/>
      <c r="C36" s="287"/>
      <c r="D36" s="52"/>
      <c r="E36" s="52"/>
      <c r="F36" s="52"/>
      <c r="G36" s="52"/>
      <c r="H36" s="180"/>
      <c r="I36" s="50"/>
    </row>
    <row r="37" spans="1:9" ht="21.95" customHeight="1" x14ac:dyDescent="0.2">
      <c r="A37" s="179"/>
      <c r="B37" s="193"/>
      <c r="C37" s="177"/>
      <c r="D37" s="52"/>
      <c r="E37" s="52"/>
      <c r="F37" s="52"/>
      <c r="G37" s="52"/>
      <c r="H37" s="180"/>
      <c r="I37" s="50"/>
    </row>
    <row r="38" spans="1:9" ht="20.100000000000001" customHeight="1" x14ac:dyDescent="0.2">
      <c r="A38" s="287"/>
      <c r="B38" s="287"/>
      <c r="C38" s="287"/>
      <c r="D38" s="287"/>
      <c r="E38" s="287"/>
      <c r="F38" s="287"/>
      <c r="G38" s="287"/>
      <c r="H38" s="287"/>
      <c r="I38" s="287"/>
    </row>
    <row r="39" spans="1:9" ht="12.75" customHeight="1" x14ac:dyDescent="0.2">
      <c r="A39" s="287"/>
      <c r="B39" s="287"/>
      <c r="C39" s="287"/>
      <c r="D39" s="287"/>
      <c r="E39" s="287"/>
      <c r="F39" s="287"/>
      <c r="G39" s="287"/>
      <c r="H39" s="287"/>
      <c r="I39" s="287"/>
    </row>
    <row r="40" spans="1:9" ht="19.5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</row>
    <row r="41" spans="1:9" ht="99.75" customHeight="1" x14ac:dyDescent="0.2">
      <c r="A41" s="47" t="s">
        <v>0</v>
      </c>
      <c r="B41" s="79" t="s">
        <v>1</v>
      </c>
      <c r="C41" s="47" t="s">
        <v>2</v>
      </c>
      <c r="D41" s="186" t="s">
        <v>3</v>
      </c>
      <c r="E41" s="186" t="s">
        <v>4</v>
      </c>
      <c r="F41" s="186" t="s">
        <v>5</v>
      </c>
      <c r="G41" s="47" t="s">
        <v>6</v>
      </c>
      <c r="H41" s="186" t="s">
        <v>7</v>
      </c>
      <c r="I41" s="47" t="s">
        <v>199</v>
      </c>
    </row>
    <row r="42" spans="1:9" ht="21.95" customHeight="1" x14ac:dyDescent="0.2">
      <c r="A42" s="180">
        <v>1</v>
      </c>
      <c r="B42" s="80">
        <v>2</v>
      </c>
      <c r="C42" s="186">
        <v>3</v>
      </c>
      <c r="D42" s="180">
        <v>6</v>
      </c>
      <c r="E42" s="180">
        <v>7</v>
      </c>
      <c r="F42" s="180">
        <v>8</v>
      </c>
      <c r="G42" s="180">
        <v>9</v>
      </c>
      <c r="H42" s="180">
        <v>10</v>
      </c>
      <c r="I42" s="180">
        <v>11</v>
      </c>
    </row>
    <row r="43" spans="1:9" ht="21.95" customHeight="1" x14ac:dyDescent="0.2">
      <c r="A43" s="180" t="s">
        <v>186</v>
      </c>
      <c r="B43" s="70" t="s">
        <v>165</v>
      </c>
      <c r="C43" s="58" t="s">
        <v>46</v>
      </c>
      <c r="D43" s="180">
        <v>2.33</v>
      </c>
      <c r="E43" s="180">
        <v>8.1199999999999992</v>
      </c>
      <c r="F43" s="180">
        <v>15.55</v>
      </c>
      <c r="G43" s="180">
        <v>144.6</v>
      </c>
      <c r="H43" s="180">
        <v>0</v>
      </c>
      <c r="I43" s="180" t="s">
        <v>157</v>
      </c>
    </row>
    <row r="44" spans="1:9" s="45" customFormat="1" ht="21.95" customHeight="1" x14ac:dyDescent="0.2">
      <c r="A44" s="180" t="s">
        <v>11</v>
      </c>
      <c r="B44" s="76" t="s">
        <v>202</v>
      </c>
      <c r="C44" s="186" t="s">
        <v>293</v>
      </c>
      <c r="D44" s="180">
        <v>31.73</v>
      </c>
      <c r="E44" s="180">
        <v>23.38</v>
      </c>
      <c r="F44" s="180">
        <v>44.46</v>
      </c>
      <c r="G44" s="180">
        <v>526.24</v>
      </c>
      <c r="H44" s="180">
        <v>0.72</v>
      </c>
      <c r="I44" s="180" t="s">
        <v>114</v>
      </c>
    </row>
    <row r="45" spans="1:9" s="45" customFormat="1" ht="21.95" customHeight="1" x14ac:dyDescent="0.2">
      <c r="A45" s="37" t="s">
        <v>12</v>
      </c>
      <c r="B45" s="70" t="s">
        <v>47</v>
      </c>
      <c r="C45" s="186">
        <v>200</v>
      </c>
      <c r="D45" s="180">
        <v>3.17</v>
      </c>
      <c r="E45" s="180">
        <v>2.68</v>
      </c>
      <c r="F45" s="180">
        <v>15.95</v>
      </c>
      <c r="G45" s="180">
        <v>100.6</v>
      </c>
      <c r="H45" s="180">
        <v>1.3</v>
      </c>
      <c r="I45" s="180" t="s">
        <v>161</v>
      </c>
    </row>
    <row r="46" spans="1:9" s="15" customFormat="1" ht="21.95" customHeight="1" x14ac:dyDescent="0.2">
      <c r="A46" s="38"/>
      <c r="B46" s="70" t="s">
        <v>10</v>
      </c>
      <c r="C46" s="186">
        <v>24</v>
      </c>
      <c r="D46" s="180">
        <v>1.8</v>
      </c>
      <c r="E46" s="180">
        <v>0.7</v>
      </c>
      <c r="F46" s="180">
        <v>12.34</v>
      </c>
      <c r="G46" s="180">
        <v>62.88</v>
      </c>
      <c r="H46" s="180">
        <v>0</v>
      </c>
      <c r="I46" s="32" t="s">
        <v>235</v>
      </c>
    </row>
    <row r="47" spans="1:9" ht="21.95" customHeight="1" x14ac:dyDescent="0.2">
      <c r="A47" s="38"/>
      <c r="B47" s="70" t="s">
        <v>18</v>
      </c>
      <c r="C47" s="186">
        <v>469</v>
      </c>
      <c r="D47" s="180">
        <f>D43+D44+D45+D46</f>
        <v>39.03</v>
      </c>
      <c r="E47" s="180">
        <f>E43+E44+E45+E46</f>
        <v>34.880000000000003</v>
      </c>
      <c r="F47" s="180">
        <f>F43+F44+F45+F46</f>
        <v>88.300000000000011</v>
      </c>
      <c r="G47" s="180">
        <f>G43+G44+G45+G46</f>
        <v>834.32</v>
      </c>
      <c r="H47" s="180">
        <f>H43+H44+H45+H46</f>
        <v>2.02</v>
      </c>
      <c r="I47" s="180"/>
    </row>
    <row r="48" spans="1:9" ht="21.95" customHeight="1" x14ac:dyDescent="0.2">
      <c r="A48" s="180"/>
      <c r="B48" s="287" t="s">
        <v>19</v>
      </c>
      <c r="C48" s="287"/>
      <c r="D48" s="287"/>
      <c r="E48" s="287"/>
      <c r="F48" s="287"/>
      <c r="G48" s="287"/>
      <c r="H48" s="287"/>
      <c r="I48" s="50">
        <f>G47/G74</f>
        <v>0.24247919809113608</v>
      </c>
    </row>
    <row r="49" spans="1:9" ht="21.95" customHeight="1" x14ac:dyDescent="0.2">
      <c r="A49" s="180" t="s">
        <v>20</v>
      </c>
      <c r="B49" s="70" t="s">
        <v>34</v>
      </c>
      <c r="C49" s="186">
        <v>80</v>
      </c>
      <c r="D49" s="180">
        <v>0.88</v>
      </c>
      <c r="E49" s="180">
        <v>0.16</v>
      </c>
      <c r="F49" s="180">
        <v>3.04</v>
      </c>
      <c r="G49" s="180">
        <v>17.600000000000001</v>
      </c>
      <c r="H49" s="180">
        <v>14</v>
      </c>
      <c r="I49" s="180" t="s">
        <v>159</v>
      </c>
    </row>
    <row r="50" spans="1:9" s="45" customFormat="1" ht="43.5" customHeight="1" x14ac:dyDescent="0.2">
      <c r="A50" s="38" t="s">
        <v>22</v>
      </c>
      <c r="B50" s="76" t="s">
        <v>172</v>
      </c>
      <c r="C50" s="186" t="s">
        <v>177</v>
      </c>
      <c r="D50" s="180">
        <v>9.83</v>
      </c>
      <c r="E50" s="180">
        <v>9.26</v>
      </c>
      <c r="F50" s="180">
        <v>24.34</v>
      </c>
      <c r="G50" s="180">
        <v>237.85</v>
      </c>
      <c r="H50" s="180">
        <v>8.48</v>
      </c>
      <c r="I50" s="180" t="s">
        <v>48</v>
      </c>
    </row>
    <row r="51" spans="1:9" ht="21.95" customHeight="1" x14ac:dyDescent="0.2">
      <c r="A51" s="180"/>
      <c r="B51" s="70" t="s">
        <v>195</v>
      </c>
      <c r="C51" s="31"/>
      <c r="D51" s="32"/>
      <c r="E51" s="32"/>
      <c r="F51" s="32"/>
      <c r="G51" s="32"/>
      <c r="H51" s="32"/>
      <c r="I51" s="32"/>
    </row>
    <row r="52" spans="1:9" ht="21.95" customHeight="1" x14ac:dyDescent="0.2">
      <c r="A52" s="37"/>
      <c r="B52" s="68" t="s">
        <v>49</v>
      </c>
      <c r="C52" s="33" t="s">
        <v>294</v>
      </c>
      <c r="D52" s="34">
        <v>22.37</v>
      </c>
      <c r="E52" s="34">
        <v>12.47</v>
      </c>
      <c r="F52" s="34">
        <v>5.56</v>
      </c>
      <c r="G52" s="34">
        <v>223.83</v>
      </c>
      <c r="H52" s="34">
        <v>2.11</v>
      </c>
      <c r="I52" s="34" t="s">
        <v>51</v>
      </c>
    </row>
    <row r="53" spans="1:9" ht="21.95" customHeight="1" x14ac:dyDescent="0.2">
      <c r="A53" s="46"/>
      <c r="B53" s="70" t="s">
        <v>238</v>
      </c>
      <c r="C53" s="186">
        <v>200</v>
      </c>
      <c r="D53" s="180">
        <v>4.3499999999999996</v>
      </c>
      <c r="E53" s="180">
        <v>16.79</v>
      </c>
      <c r="F53" s="180">
        <v>30.21</v>
      </c>
      <c r="G53" s="180">
        <v>288</v>
      </c>
      <c r="H53" s="180">
        <v>26.63</v>
      </c>
      <c r="I53" s="180" t="s">
        <v>239</v>
      </c>
    </row>
    <row r="54" spans="1:9" ht="21.95" customHeight="1" x14ac:dyDescent="0.2">
      <c r="A54" s="38"/>
      <c r="B54" s="72" t="s">
        <v>52</v>
      </c>
      <c r="C54" s="33">
        <v>200</v>
      </c>
      <c r="D54" s="34">
        <v>0.1</v>
      </c>
      <c r="E54" s="34"/>
      <c r="F54" s="34">
        <v>30.8</v>
      </c>
      <c r="G54" s="34">
        <v>123.5</v>
      </c>
      <c r="H54" s="34"/>
      <c r="I54" s="34"/>
    </row>
    <row r="55" spans="1:9" ht="21.95" customHeight="1" x14ac:dyDescent="0.2">
      <c r="A55" s="38"/>
      <c r="B55" s="70" t="s">
        <v>40</v>
      </c>
      <c r="C55" s="186" t="s">
        <v>29</v>
      </c>
      <c r="D55" s="180">
        <v>5.68</v>
      </c>
      <c r="E55" s="180">
        <v>0.8</v>
      </c>
      <c r="F55" s="180">
        <v>35.520000000000003</v>
      </c>
      <c r="G55" s="180">
        <v>173.2</v>
      </c>
      <c r="H55" s="180"/>
      <c r="I55" s="180" t="s">
        <v>220</v>
      </c>
    </row>
    <row r="56" spans="1:9" ht="21.95" customHeight="1" x14ac:dyDescent="0.2">
      <c r="A56" s="38"/>
      <c r="B56" s="70" t="s">
        <v>18</v>
      </c>
      <c r="C56" s="186">
        <v>1065</v>
      </c>
      <c r="D56" s="180">
        <f>D49+D50+D52+D53+D54+D55</f>
        <v>43.21</v>
      </c>
      <c r="E56" s="180">
        <f>E49+E50+E52+E53+E54+E55</f>
        <v>39.479999999999997</v>
      </c>
      <c r="F56" s="180">
        <f>F49+F50+F52+F53+F54+F55</f>
        <v>129.47</v>
      </c>
      <c r="G56" s="180">
        <f>G49+G50+G52+G53+G54+G55</f>
        <v>1063.98</v>
      </c>
      <c r="H56" s="180">
        <f>H49+H50+H52+H53+H54+H55</f>
        <v>51.22</v>
      </c>
      <c r="I56" s="180"/>
    </row>
    <row r="57" spans="1:9" ht="21.95" customHeight="1" x14ac:dyDescent="0.2">
      <c r="A57" s="38"/>
      <c r="B57" s="287" t="s">
        <v>19</v>
      </c>
      <c r="C57" s="292"/>
      <c r="D57" s="292"/>
      <c r="E57" s="292"/>
      <c r="F57" s="292"/>
      <c r="G57" s="292"/>
      <c r="H57" s="292"/>
      <c r="I57" s="50">
        <f>G56/G74</f>
        <v>0.3092254976328111</v>
      </c>
    </row>
    <row r="58" spans="1:9" ht="21.95" customHeight="1" x14ac:dyDescent="0.2">
      <c r="A58" s="180" t="s">
        <v>30</v>
      </c>
      <c r="B58" s="78" t="s">
        <v>31</v>
      </c>
      <c r="C58" s="41">
        <v>30</v>
      </c>
      <c r="D58" s="42">
        <v>2.25</v>
      </c>
      <c r="E58" s="42">
        <v>2.94</v>
      </c>
      <c r="F58" s="42">
        <v>22.32</v>
      </c>
      <c r="G58" s="42">
        <v>125.1</v>
      </c>
      <c r="H58" s="178">
        <v>0</v>
      </c>
      <c r="I58" s="61" t="s">
        <v>218</v>
      </c>
    </row>
    <row r="59" spans="1:9" ht="21.95" customHeight="1" x14ac:dyDescent="0.2">
      <c r="A59" s="38" t="s">
        <v>32</v>
      </c>
      <c r="B59" s="76" t="s">
        <v>229</v>
      </c>
      <c r="C59" s="130">
        <v>200</v>
      </c>
      <c r="D59" s="131">
        <v>1</v>
      </c>
      <c r="E59" s="56">
        <v>0.2</v>
      </c>
      <c r="F59" s="56">
        <v>20.2</v>
      </c>
      <c r="G59" s="56">
        <v>86.6</v>
      </c>
      <c r="H59" s="180">
        <v>4</v>
      </c>
      <c r="I59" s="180" t="s">
        <v>217</v>
      </c>
    </row>
    <row r="60" spans="1:9" ht="21.95" customHeight="1" x14ac:dyDescent="0.2">
      <c r="A60" s="38"/>
      <c r="B60" s="67" t="s">
        <v>206</v>
      </c>
      <c r="C60" s="186">
        <v>250</v>
      </c>
      <c r="D60" s="180">
        <v>1</v>
      </c>
      <c r="E60" s="180">
        <v>1</v>
      </c>
      <c r="F60" s="180">
        <v>24.5</v>
      </c>
      <c r="G60" s="180">
        <v>117.5</v>
      </c>
      <c r="H60" s="180">
        <v>25</v>
      </c>
      <c r="I60" s="180" t="s">
        <v>242</v>
      </c>
    </row>
    <row r="61" spans="1:9" ht="21.95" customHeight="1" x14ac:dyDescent="0.2">
      <c r="A61" s="37"/>
      <c r="B61" s="70" t="s">
        <v>18</v>
      </c>
      <c r="C61" s="186">
        <v>480</v>
      </c>
      <c r="D61" s="180">
        <f>SUM(D58:D60)</f>
        <v>4.25</v>
      </c>
      <c r="E61" s="180">
        <f t="shared" ref="E61:H61" si="2">SUM(E58:E60)</f>
        <v>4.1400000000000006</v>
      </c>
      <c r="F61" s="180">
        <f t="shared" si="2"/>
        <v>67.02</v>
      </c>
      <c r="G61" s="180">
        <f t="shared" si="2"/>
        <v>329.2</v>
      </c>
      <c r="H61" s="180">
        <f t="shared" si="2"/>
        <v>29</v>
      </c>
      <c r="I61" s="180"/>
    </row>
    <row r="62" spans="1:9" ht="21.95" customHeight="1" x14ac:dyDescent="0.2">
      <c r="A62" s="180"/>
      <c r="B62" s="287" t="s">
        <v>19</v>
      </c>
      <c r="C62" s="287"/>
      <c r="D62" s="287"/>
      <c r="E62" s="287"/>
      <c r="F62" s="287"/>
      <c r="G62" s="287"/>
      <c r="H62" s="287"/>
      <c r="I62" s="50">
        <f>G61/G74</f>
        <v>9.5675702382301733E-2</v>
      </c>
    </row>
    <row r="63" spans="1:9" ht="21.95" customHeight="1" x14ac:dyDescent="0.2">
      <c r="A63" s="180" t="s">
        <v>33</v>
      </c>
      <c r="B63" s="70" t="s">
        <v>21</v>
      </c>
      <c r="C63" s="186">
        <v>80</v>
      </c>
      <c r="D63" s="180">
        <v>0.56000000000000005</v>
      </c>
      <c r="E63" s="180">
        <v>0.08</v>
      </c>
      <c r="F63" s="180">
        <v>1.52</v>
      </c>
      <c r="G63" s="180">
        <v>9.6</v>
      </c>
      <c r="H63" s="180">
        <v>3.92</v>
      </c>
      <c r="I63" s="180" t="s">
        <v>159</v>
      </c>
    </row>
    <row r="64" spans="1:9" ht="21.95" customHeight="1" x14ac:dyDescent="0.2">
      <c r="A64" s="37" t="s">
        <v>35</v>
      </c>
      <c r="B64" s="68" t="s">
        <v>288</v>
      </c>
      <c r="C64" s="33" t="s">
        <v>231</v>
      </c>
      <c r="D64" s="34">
        <v>27.79</v>
      </c>
      <c r="E64" s="34">
        <v>21.48</v>
      </c>
      <c r="F64" s="34">
        <v>2.35</v>
      </c>
      <c r="G64" s="34">
        <v>311.19</v>
      </c>
      <c r="H64" s="34">
        <v>0.02</v>
      </c>
      <c r="I64" s="34" t="s">
        <v>240</v>
      </c>
    </row>
    <row r="65" spans="1:9" ht="21.75" customHeight="1" x14ac:dyDescent="0.2">
      <c r="A65" s="46"/>
      <c r="B65" s="76" t="s">
        <v>54</v>
      </c>
      <c r="C65" s="186">
        <v>250</v>
      </c>
      <c r="D65" s="180">
        <v>11.26</v>
      </c>
      <c r="E65" s="180">
        <v>1.26</v>
      </c>
      <c r="F65" s="180">
        <v>66.55</v>
      </c>
      <c r="G65" s="180">
        <v>323.33</v>
      </c>
      <c r="H65" s="180">
        <v>0</v>
      </c>
      <c r="I65" s="180" t="s">
        <v>55</v>
      </c>
    </row>
    <row r="66" spans="1:9" ht="21.95" customHeight="1" x14ac:dyDescent="0.2">
      <c r="A66" s="46"/>
      <c r="B66" s="70" t="s">
        <v>133</v>
      </c>
      <c r="C66" s="186" t="s">
        <v>39</v>
      </c>
      <c r="D66" s="180">
        <v>7.0000000000000007E-2</v>
      </c>
      <c r="E66" s="180">
        <v>0.02</v>
      </c>
      <c r="F66" s="180">
        <v>15</v>
      </c>
      <c r="G66" s="180">
        <v>60</v>
      </c>
      <c r="H66" s="180">
        <v>0.03</v>
      </c>
      <c r="I66" s="180" t="s">
        <v>56</v>
      </c>
    </row>
    <row r="67" spans="1:9" ht="21.95" customHeight="1" x14ac:dyDescent="0.2">
      <c r="A67" s="46"/>
      <c r="B67" s="70" t="s">
        <v>40</v>
      </c>
      <c r="C67" s="186" t="s">
        <v>41</v>
      </c>
      <c r="D67" s="56">
        <v>7.1</v>
      </c>
      <c r="E67" s="177">
        <v>1</v>
      </c>
      <c r="F67" s="180">
        <v>44.4</v>
      </c>
      <c r="G67" s="177">
        <v>216.5</v>
      </c>
      <c r="H67" s="180"/>
      <c r="I67" s="180" t="s">
        <v>220</v>
      </c>
    </row>
    <row r="68" spans="1:9" ht="21.95" customHeight="1" x14ac:dyDescent="0.2">
      <c r="A68" s="38"/>
      <c r="B68" s="70" t="s">
        <v>18</v>
      </c>
      <c r="C68" s="186">
        <v>785</v>
      </c>
      <c r="D68" s="180">
        <f>D63+D64+D65+D66+D67</f>
        <v>46.78</v>
      </c>
      <c r="E68" s="180">
        <f>E63+E64+E65+E66+E67</f>
        <v>23.84</v>
      </c>
      <c r="F68" s="180">
        <f>F63+F64+F65+F66+F67</f>
        <v>129.82</v>
      </c>
      <c r="G68" s="180">
        <f>G63+G64+G65+G66+G67</f>
        <v>920.62</v>
      </c>
      <c r="H68" s="180">
        <f>H63+H64+H65+H66+H67</f>
        <v>3.9699999999999998</v>
      </c>
      <c r="I68" s="180"/>
    </row>
    <row r="69" spans="1:9" ht="21.95" customHeight="1" x14ac:dyDescent="0.2">
      <c r="A69" s="180"/>
      <c r="B69" s="287" t="s">
        <v>19</v>
      </c>
      <c r="C69" s="287"/>
      <c r="D69" s="287"/>
      <c r="E69" s="287"/>
      <c r="F69" s="287"/>
      <c r="G69" s="287"/>
      <c r="H69" s="287"/>
      <c r="I69" s="50">
        <f>G68/G74</f>
        <v>0.26756064740946123</v>
      </c>
    </row>
    <row r="70" spans="1:9" ht="21.95" customHeight="1" x14ac:dyDescent="0.2">
      <c r="A70" s="180" t="s">
        <v>42</v>
      </c>
      <c r="B70" s="68" t="s">
        <v>196</v>
      </c>
      <c r="C70" s="33">
        <v>200</v>
      </c>
      <c r="D70" s="34">
        <v>5.8</v>
      </c>
      <c r="E70" s="34">
        <v>5</v>
      </c>
      <c r="F70" s="34">
        <v>8.4</v>
      </c>
      <c r="G70" s="34">
        <v>102</v>
      </c>
      <c r="H70" s="34">
        <v>0.6</v>
      </c>
      <c r="I70" s="180" t="s">
        <v>216</v>
      </c>
    </row>
    <row r="71" spans="1:9" s="45" customFormat="1" ht="21.95" customHeight="1" x14ac:dyDescent="0.2">
      <c r="A71" s="19" t="s">
        <v>43</v>
      </c>
      <c r="B71" s="70" t="s">
        <v>181</v>
      </c>
      <c r="C71" s="186">
        <v>50</v>
      </c>
      <c r="D71" s="180">
        <v>3.26</v>
      </c>
      <c r="E71" s="180">
        <v>5.62</v>
      </c>
      <c r="F71" s="180">
        <v>31.8</v>
      </c>
      <c r="G71" s="180">
        <v>190.67</v>
      </c>
      <c r="H71" s="90">
        <v>3.3000000000000002E-2</v>
      </c>
      <c r="I71" s="180" t="s">
        <v>215</v>
      </c>
    </row>
    <row r="72" spans="1:9" ht="21.95" customHeight="1" x14ac:dyDescent="0.2">
      <c r="A72" s="38"/>
      <c r="B72" s="70" t="s">
        <v>18</v>
      </c>
      <c r="C72" s="186">
        <v>250</v>
      </c>
      <c r="D72" s="90">
        <f>D70+D71</f>
        <v>9.0599999999999987</v>
      </c>
      <c r="E72" s="90">
        <f>E70+E71</f>
        <v>10.620000000000001</v>
      </c>
      <c r="F72" s="90">
        <f>F70+F71</f>
        <v>40.200000000000003</v>
      </c>
      <c r="G72" s="90">
        <f>G70+G71</f>
        <v>292.66999999999996</v>
      </c>
      <c r="H72" s="90">
        <f>H70+H71</f>
        <v>0.63300000000000001</v>
      </c>
      <c r="I72" s="180"/>
    </row>
    <row r="73" spans="1:9" ht="21.95" customHeight="1" x14ac:dyDescent="0.2">
      <c r="A73" s="38"/>
      <c r="B73" s="287" t="s">
        <v>19</v>
      </c>
      <c r="C73" s="287"/>
      <c r="D73" s="287"/>
      <c r="E73" s="287"/>
      <c r="F73" s="287"/>
      <c r="G73" s="287"/>
      <c r="H73" s="287"/>
      <c r="I73" s="51">
        <f>G72/G74</f>
        <v>8.5058954484289934E-2</v>
      </c>
    </row>
    <row r="74" spans="1:9" ht="21.95" customHeight="1" x14ac:dyDescent="0.2">
      <c r="A74" s="37"/>
      <c r="B74" s="70" t="s">
        <v>58</v>
      </c>
      <c r="C74" s="186">
        <f t="shared" ref="C74:H74" si="3">C47+C56+C61+C68+C72</f>
        <v>3049</v>
      </c>
      <c r="D74" s="90">
        <f t="shared" si="3"/>
        <v>142.33000000000001</v>
      </c>
      <c r="E74" s="90">
        <f t="shared" si="3"/>
        <v>112.96000000000001</v>
      </c>
      <c r="F74" s="90">
        <f t="shared" si="3"/>
        <v>454.81</v>
      </c>
      <c r="G74" s="90">
        <f t="shared" si="3"/>
        <v>3440.79</v>
      </c>
      <c r="H74" s="90">
        <f t="shared" si="3"/>
        <v>86.843000000000004</v>
      </c>
      <c r="I74" s="50">
        <f>I48+I57+I62+I69+I73</f>
        <v>1</v>
      </c>
    </row>
    <row r="75" spans="1:9" ht="21.95" customHeight="1" x14ac:dyDescent="0.2">
      <c r="A75" s="292"/>
      <c r="B75" s="292"/>
      <c r="C75" s="292"/>
      <c r="D75" s="183"/>
      <c r="E75" s="183"/>
      <c r="F75" s="183"/>
      <c r="G75" s="183"/>
      <c r="H75" s="183"/>
      <c r="I75" s="194"/>
    </row>
    <row r="76" spans="1:9" ht="20.100000000000001" customHeight="1" x14ac:dyDescent="0.2">
      <c r="A76" s="287"/>
      <c r="B76" s="287"/>
      <c r="C76" s="287"/>
      <c r="D76" s="287"/>
      <c r="E76" s="287"/>
      <c r="F76" s="287"/>
      <c r="G76" s="287"/>
      <c r="H76" s="287"/>
      <c r="I76" s="287"/>
    </row>
    <row r="77" spans="1:9" ht="20.100000000000001" customHeight="1" x14ac:dyDescent="0.2">
      <c r="A77" s="287"/>
      <c r="B77" s="287"/>
      <c r="C77" s="287"/>
      <c r="D77" s="287"/>
      <c r="E77" s="287"/>
      <c r="F77" s="287"/>
      <c r="G77" s="287"/>
      <c r="H77" s="287"/>
      <c r="I77" s="287"/>
    </row>
    <row r="78" spans="1:9" ht="20.100000000000001" customHeight="1" x14ac:dyDescent="0.2">
      <c r="A78" s="287"/>
      <c r="B78" s="287"/>
      <c r="C78" s="287"/>
      <c r="D78" s="287"/>
      <c r="E78" s="287"/>
      <c r="F78" s="287"/>
      <c r="G78" s="287"/>
      <c r="H78" s="287"/>
      <c r="I78" s="287"/>
    </row>
    <row r="79" spans="1:9" ht="20.100000000000001" customHeight="1" x14ac:dyDescent="0.2">
      <c r="A79" s="287"/>
      <c r="B79" s="287"/>
      <c r="C79" s="287"/>
      <c r="D79" s="287"/>
      <c r="E79" s="287"/>
      <c r="F79" s="287"/>
      <c r="G79" s="287"/>
      <c r="H79" s="287"/>
      <c r="I79" s="287"/>
    </row>
    <row r="80" spans="1:9" ht="20.100000000000001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</row>
    <row r="81" spans="1:9" ht="99.75" customHeight="1" x14ac:dyDescent="0.2">
      <c r="A81" s="47" t="s">
        <v>0</v>
      </c>
      <c r="B81" s="79" t="s">
        <v>1</v>
      </c>
      <c r="C81" s="47" t="s">
        <v>2</v>
      </c>
      <c r="D81" s="186" t="s">
        <v>3</v>
      </c>
      <c r="E81" s="186" t="s">
        <v>4</v>
      </c>
      <c r="F81" s="186" t="s">
        <v>5</v>
      </c>
      <c r="G81" s="47" t="s">
        <v>6</v>
      </c>
      <c r="H81" s="186" t="s">
        <v>7</v>
      </c>
      <c r="I81" s="47" t="s">
        <v>199</v>
      </c>
    </row>
    <row r="82" spans="1:9" ht="25.5" customHeight="1" x14ac:dyDescent="0.2">
      <c r="A82" s="180">
        <v>1</v>
      </c>
      <c r="B82" s="80">
        <v>2</v>
      </c>
      <c r="C82" s="186">
        <v>3</v>
      </c>
      <c r="D82" s="186">
        <v>6</v>
      </c>
      <c r="E82" s="186">
        <v>7</v>
      </c>
      <c r="F82" s="186">
        <v>8</v>
      </c>
      <c r="G82" s="186">
        <v>9</v>
      </c>
      <c r="H82" s="185">
        <v>10</v>
      </c>
      <c r="I82" s="126">
        <v>11</v>
      </c>
    </row>
    <row r="83" spans="1:9" ht="32.65" customHeight="1" x14ac:dyDescent="0.2">
      <c r="A83" s="180" t="s">
        <v>187</v>
      </c>
      <c r="B83" s="70" t="s">
        <v>165</v>
      </c>
      <c r="C83" s="58" t="s">
        <v>46</v>
      </c>
      <c r="D83" s="180">
        <v>2.33</v>
      </c>
      <c r="E83" s="180">
        <v>8.1199999999999992</v>
      </c>
      <c r="F83" s="180">
        <v>15.55</v>
      </c>
      <c r="G83" s="180">
        <v>144.6</v>
      </c>
      <c r="H83" s="180">
        <v>0</v>
      </c>
      <c r="I83" s="47" t="s">
        <v>158</v>
      </c>
    </row>
    <row r="84" spans="1:9" ht="21.95" customHeight="1" x14ac:dyDescent="0.2">
      <c r="A84" s="180" t="s">
        <v>11</v>
      </c>
      <c r="B84" s="70" t="s">
        <v>149</v>
      </c>
      <c r="C84" s="186" t="s">
        <v>64</v>
      </c>
      <c r="D84" s="180">
        <v>10.78</v>
      </c>
      <c r="E84" s="180">
        <v>12.01</v>
      </c>
      <c r="F84" s="180">
        <v>55.32</v>
      </c>
      <c r="G84" s="180">
        <v>373.5</v>
      </c>
      <c r="H84" s="180">
        <v>1.2</v>
      </c>
      <c r="I84" s="178" t="s">
        <v>59</v>
      </c>
    </row>
    <row r="85" spans="1:9" ht="21.95" customHeight="1" x14ac:dyDescent="0.2">
      <c r="A85" s="37" t="s">
        <v>12</v>
      </c>
      <c r="B85" s="70" t="s">
        <v>60</v>
      </c>
      <c r="C85" s="186" t="s">
        <v>61</v>
      </c>
      <c r="D85" s="180">
        <v>0.13</v>
      </c>
      <c r="E85" s="180">
        <v>0.02</v>
      </c>
      <c r="F85" s="180">
        <v>15.2</v>
      </c>
      <c r="G85" s="180">
        <v>62</v>
      </c>
      <c r="H85" s="180">
        <v>2.83</v>
      </c>
      <c r="I85" s="178" t="s">
        <v>62</v>
      </c>
    </row>
    <row r="86" spans="1:9" ht="21.95" customHeight="1" x14ac:dyDescent="0.2">
      <c r="A86" s="180"/>
      <c r="B86" s="70" t="s">
        <v>10</v>
      </c>
      <c r="C86" s="186">
        <v>24</v>
      </c>
      <c r="D86" s="180">
        <v>1.8</v>
      </c>
      <c r="E86" s="180">
        <v>0.7</v>
      </c>
      <c r="F86" s="180">
        <v>12.34</v>
      </c>
      <c r="G86" s="180">
        <v>62.88</v>
      </c>
      <c r="H86" s="180">
        <v>0</v>
      </c>
      <c r="I86" s="32" t="s">
        <v>235</v>
      </c>
    </row>
    <row r="87" spans="1:9" s="86" customFormat="1" x14ac:dyDescent="0.2">
      <c r="A87" s="38"/>
      <c r="B87" s="76" t="s">
        <v>179</v>
      </c>
      <c r="C87" s="186">
        <v>20</v>
      </c>
      <c r="D87" s="180">
        <v>5.27</v>
      </c>
      <c r="E87" s="180">
        <v>5.32</v>
      </c>
      <c r="F87" s="180"/>
      <c r="G87" s="180">
        <v>68.66</v>
      </c>
      <c r="H87" s="180">
        <v>0.15</v>
      </c>
      <c r="I87" s="180" t="s">
        <v>180</v>
      </c>
    </row>
    <row r="88" spans="1:9" ht="21.95" customHeight="1" x14ac:dyDescent="0.2">
      <c r="A88" s="55"/>
      <c r="B88" s="70" t="s">
        <v>18</v>
      </c>
      <c r="C88" s="186">
        <v>566</v>
      </c>
      <c r="D88" s="186">
        <f>D83+D84+D85+D86+D87</f>
        <v>20.310000000000002</v>
      </c>
      <c r="E88" s="186">
        <f>E83+E84+E85+E86+E87</f>
        <v>26.169999999999998</v>
      </c>
      <c r="F88" s="186">
        <f>F83+F84+F85+F86+F87</f>
        <v>98.410000000000011</v>
      </c>
      <c r="G88" s="186">
        <f>G83+G84+G85+G86+G87</f>
        <v>711.64</v>
      </c>
      <c r="H88" s="186">
        <f>H83+H84+H85+H86+H87</f>
        <v>4.1800000000000006</v>
      </c>
      <c r="I88" s="178"/>
    </row>
    <row r="89" spans="1:9" ht="21.95" customHeight="1" x14ac:dyDescent="0.2">
      <c r="A89" s="55"/>
      <c r="B89" s="287" t="s">
        <v>19</v>
      </c>
      <c r="C89" s="287"/>
      <c r="D89" s="287"/>
      <c r="E89" s="287"/>
      <c r="F89" s="287"/>
      <c r="G89" s="287"/>
      <c r="H89" s="287"/>
      <c r="I89" s="62">
        <f>G88/G113</f>
        <v>0.2308271164450211</v>
      </c>
    </row>
    <row r="90" spans="1:9" ht="21.95" customHeight="1" x14ac:dyDescent="0.2">
      <c r="A90" s="180" t="s">
        <v>20</v>
      </c>
      <c r="B90" s="70" t="s">
        <v>21</v>
      </c>
      <c r="C90" s="186">
        <v>80</v>
      </c>
      <c r="D90" s="180">
        <v>0.56000000000000005</v>
      </c>
      <c r="E90" s="180">
        <v>0.08</v>
      </c>
      <c r="F90" s="180">
        <v>1.52</v>
      </c>
      <c r="G90" s="180">
        <v>9.6</v>
      </c>
      <c r="H90" s="180">
        <v>3.92</v>
      </c>
      <c r="I90" s="180" t="s">
        <v>159</v>
      </c>
    </row>
    <row r="91" spans="1:9" ht="36.75" customHeight="1" x14ac:dyDescent="0.2">
      <c r="A91" s="38" t="s">
        <v>22</v>
      </c>
      <c r="B91" s="76" t="s">
        <v>63</v>
      </c>
      <c r="C91" s="186" t="s">
        <v>142</v>
      </c>
      <c r="D91" s="180">
        <v>3.09</v>
      </c>
      <c r="E91" s="180">
        <v>8.6300000000000008</v>
      </c>
      <c r="F91" s="180">
        <v>17.13</v>
      </c>
      <c r="G91" s="180">
        <v>166.35</v>
      </c>
      <c r="H91" s="180">
        <v>11.76</v>
      </c>
      <c r="I91" s="178" t="s">
        <v>65</v>
      </c>
    </row>
    <row r="92" spans="1:9" ht="21.95" customHeight="1" x14ac:dyDescent="0.2">
      <c r="A92" s="184"/>
      <c r="B92" s="68" t="s">
        <v>299</v>
      </c>
      <c r="C92" s="33">
        <v>100</v>
      </c>
      <c r="D92" s="34">
        <v>20.8</v>
      </c>
      <c r="E92" s="34">
        <v>26.1</v>
      </c>
      <c r="F92" s="34">
        <v>6.7</v>
      </c>
      <c r="G92" s="34">
        <v>342.9</v>
      </c>
      <c r="H92" s="34">
        <v>0.24</v>
      </c>
      <c r="I92" s="36" t="s">
        <v>285</v>
      </c>
    </row>
    <row r="93" spans="1:9" ht="21.95" customHeight="1" x14ac:dyDescent="0.2">
      <c r="A93" s="38"/>
      <c r="B93" s="76" t="s">
        <v>150</v>
      </c>
      <c r="C93" s="186" t="s">
        <v>140</v>
      </c>
      <c r="D93" s="180">
        <v>11.73</v>
      </c>
      <c r="E93" s="180">
        <v>6.7</v>
      </c>
      <c r="F93" s="180">
        <v>53.04</v>
      </c>
      <c r="G93" s="180">
        <v>318.33</v>
      </c>
      <c r="H93" s="180">
        <v>0</v>
      </c>
      <c r="I93" s="178" t="s">
        <v>66</v>
      </c>
    </row>
    <row r="94" spans="1:9" ht="21.95" customHeight="1" x14ac:dyDescent="0.2">
      <c r="A94" s="180"/>
      <c r="B94" s="70" t="s">
        <v>67</v>
      </c>
      <c r="C94" s="186">
        <v>200</v>
      </c>
      <c r="D94" s="180">
        <v>0.78</v>
      </c>
      <c r="E94" s="180">
        <v>0.05</v>
      </c>
      <c r="F94" s="180">
        <v>27.63</v>
      </c>
      <c r="G94" s="180">
        <v>114.8</v>
      </c>
      <c r="H94" s="180">
        <v>0.6</v>
      </c>
      <c r="I94" s="178" t="s">
        <v>68</v>
      </c>
    </row>
    <row r="95" spans="1:9" ht="21.95" customHeight="1" x14ac:dyDescent="0.2">
      <c r="A95" s="37"/>
      <c r="B95" s="70" t="s">
        <v>40</v>
      </c>
      <c r="C95" s="186" t="s">
        <v>29</v>
      </c>
      <c r="D95" s="180">
        <v>5.68</v>
      </c>
      <c r="E95" s="180">
        <v>0.8</v>
      </c>
      <c r="F95" s="180">
        <v>35.520000000000003</v>
      </c>
      <c r="G95" s="180">
        <v>173.2</v>
      </c>
      <c r="H95" s="180"/>
      <c r="I95" s="180" t="s">
        <v>220</v>
      </c>
    </row>
    <row r="96" spans="1:9" ht="21.95" customHeight="1" x14ac:dyDescent="0.2">
      <c r="A96" s="46"/>
      <c r="B96" s="70" t="s">
        <v>18</v>
      </c>
      <c r="C96" s="186">
        <v>1025</v>
      </c>
      <c r="D96" s="180">
        <f>D90+D91+D92+D93+D94+D95</f>
        <v>42.64</v>
      </c>
      <c r="E96" s="180">
        <f>E90+E91+E92+E93+E94+E95</f>
        <v>42.36</v>
      </c>
      <c r="F96" s="180">
        <f>F90+F91+F92+F93+F94+F95</f>
        <v>141.54</v>
      </c>
      <c r="G96" s="180">
        <f>G90+G91+G92+G93+G94+G95</f>
        <v>1125.1799999999998</v>
      </c>
      <c r="H96" s="180">
        <f>H90+H91+H92+H93+H94+H95</f>
        <v>16.52</v>
      </c>
      <c r="I96" s="178"/>
    </row>
    <row r="97" spans="1:9" ht="21.95" customHeight="1" x14ac:dyDescent="0.2">
      <c r="A97" s="49"/>
      <c r="B97" s="287" t="s">
        <v>19</v>
      </c>
      <c r="C97" s="292"/>
      <c r="D97" s="292"/>
      <c r="E97" s="292"/>
      <c r="F97" s="292"/>
      <c r="G97" s="292"/>
      <c r="H97" s="292"/>
      <c r="I97" s="158">
        <f>G96/G113</f>
        <v>0.36496269867012648</v>
      </c>
    </row>
    <row r="98" spans="1:9" ht="21.95" customHeight="1" x14ac:dyDescent="0.2">
      <c r="A98" s="180" t="s">
        <v>30</v>
      </c>
      <c r="B98" s="78" t="s">
        <v>69</v>
      </c>
      <c r="C98" s="126">
        <v>30</v>
      </c>
      <c r="D98" s="61">
        <v>1.17</v>
      </c>
      <c r="E98" s="61">
        <v>9.18</v>
      </c>
      <c r="F98" s="61">
        <v>18.75</v>
      </c>
      <c r="G98" s="61">
        <v>162.6</v>
      </c>
      <c r="H98" s="61">
        <v>0</v>
      </c>
      <c r="I98" s="61" t="s">
        <v>241</v>
      </c>
    </row>
    <row r="99" spans="1:9" ht="21.95" customHeight="1" x14ac:dyDescent="0.2">
      <c r="A99" s="38" t="s">
        <v>32</v>
      </c>
      <c r="B99" s="76" t="s">
        <v>229</v>
      </c>
      <c r="C99" s="130">
        <v>200</v>
      </c>
      <c r="D99" s="131">
        <v>1</v>
      </c>
      <c r="E99" s="56">
        <v>0.2</v>
      </c>
      <c r="F99" s="56">
        <v>20.2</v>
      </c>
      <c r="G99" s="56">
        <v>86.6</v>
      </c>
      <c r="H99" s="180">
        <v>4</v>
      </c>
      <c r="I99" s="180" t="s">
        <v>217</v>
      </c>
    </row>
    <row r="100" spans="1:9" ht="21.95" customHeight="1" x14ac:dyDescent="0.2">
      <c r="A100" s="46"/>
      <c r="B100" s="70" t="s">
        <v>18</v>
      </c>
      <c r="C100" s="186">
        <f t="shared" ref="C100" si="4">SUM(C98:C99)</f>
        <v>230</v>
      </c>
      <c r="D100" s="180">
        <f>SUM(D98:D99)</f>
        <v>2.17</v>
      </c>
      <c r="E100" s="180">
        <f t="shared" ref="E100:H100" si="5">SUM(E98:E99)</f>
        <v>9.379999999999999</v>
      </c>
      <c r="F100" s="180">
        <f t="shared" si="5"/>
        <v>38.950000000000003</v>
      </c>
      <c r="G100" s="180">
        <f t="shared" si="5"/>
        <v>249.2</v>
      </c>
      <c r="H100" s="180">
        <f t="shared" si="5"/>
        <v>4</v>
      </c>
      <c r="I100" s="178"/>
    </row>
    <row r="101" spans="1:9" ht="21.95" customHeight="1" x14ac:dyDescent="0.2">
      <c r="A101" s="37"/>
      <c r="B101" s="287" t="s">
        <v>19</v>
      </c>
      <c r="C101" s="287"/>
      <c r="D101" s="287"/>
      <c r="E101" s="287"/>
      <c r="F101" s="287"/>
      <c r="G101" s="287"/>
      <c r="H101" s="287"/>
      <c r="I101" s="62">
        <f>G100/G113</f>
        <v>8.0830360038923132E-2</v>
      </c>
    </row>
    <row r="102" spans="1:9" ht="21.95" customHeight="1" x14ac:dyDescent="0.2">
      <c r="A102" s="180" t="s">
        <v>33</v>
      </c>
      <c r="B102" s="70" t="s">
        <v>34</v>
      </c>
      <c r="C102" s="186">
        <v>80</v>
      </c>
      <c r="D102" s="180">
        <v>0.88</v>
      </c>
      <c r="E102" s="180">
        <v>0.16</v>
      </c>
      <c r="F102" s="180">
        <v>3.04</v>
      </c>
      <c r="G102" s="180">
        <v>17.600000000000001</v>
      </c>
      <c r="H102" s="180">
        <v>14</v>
      </c>
      <c r="I102" s="180" t="s">
        <v>159</v>
      </c>
    </row>
    <row r="103" spans="1:9" ht="42.75" customHeight="1" x14ac:dyDescent="0.2">
      <c r="A103" s="37" t="s">
        <v>35</v>
      </c>
      <c r="B103" s="68" t="s">
        <v>287</v>
      </c>
      <c r="C103" s="33" t="s">
        <v>141</v>
      </c>
      <c r="D103" s="33">
        <v>28.32</v>
      </c>
      <c r="E103" s="33">
        <v>14.97</v>
      </c>
      <c r="F103" s="33">
        <v>9.27</v>
      </c>
      <c r="G103" s="33">
        <v>283.89999999999998</v>
      </c>
      <c r="H103" s="33">
        <v>0.13</v>
      </c>
      <c r="I103" s="137" t="s">
        <v>265</v>
      </c>
    </row>
    <row r="104" spans="1:9" ht="21.95" customHeight="1" x14ac:dyDescent="0.2">
      <c r="A104" s="22"/>
      <c r="B104" s="73" t="s">
        <v>243</v>
      </c>
      <c r="C104" s="187">
        <v>250</v>
      </c>
      <c r="D104" s="181">
        <v>4.22</v>
      </c>
      <c r="E104" s="181">
        <v>5.18</v>
      </c>
      <c r="F104" s="181">
        <v>9.09</v>
      </c>
      <c r="G104" s="181">
        <v>98.94</v>
      </c>
      <c r="H104" s="181">
        <v>62.01</v>
      </c>
      <c r="I104" s="159" t="s">
        <v>245</v>
      </c>
    </row>
    <row r="105" spans="1:9" ht="21.95" customHeight="1" x14ac:dyDescent="0.2">
      <c r="A105" s="37"/>
      <c r="B105" s="70" t="s">
        <v>169</v>
      </c>
      <c r="C105" s="186" t="s">
        <v>71</v>
      </c>
      <c r="D105" s="180">
        <v>0.14000000000000001</v>
      </c>
      <c r="E105" s="180">
        <v>0.09</v>
      </c>
      <c r="F105" s="180">
        <v>16.68</v>
      </c>
      <c r="G105" s="180">
        <v>68.040000000000006</v>
      </c>
      <c r="H105" s="180">
        <v>1.74</v>
      </c>
      <c r="I105" s="178" t="s">
        <v>112</v>
      </c>
    </row>
    <row r="106" spans="1:9" ht="21.95" customHeight="1" x14ac:dyDescent="0.2">
      <c r="A106" s="38"/>
      <c r="B106" s="70" t="s">
        <v>40</v>
      </c>
      <c r="C106" s="186" t="s">
        <v>41</v>
      </c>
      <c r="D106" s="56">
        <v>7.1</v>
      </c>
      <c r="E106" s="177">
        <v>1</v>
      </c>
      <c r="F106" s="180">
        <v>44.4</v>
      </c>
      <c r="G106" s="177">
        <v>216.5</v>
      </c>
      <c r="H106" s="180"/>
      <c r="I106" s="180" t="s">
        <v>220</v>
      </c>
    </row>
    <row r="107" spans="1:9" ht="21.95" customHeight="1" x14ac:dyDescent="0.2">
      <c r="A107" s="37"/>
      <c r="B107" s="70" t="s">
        <v>18</v>
      </c>
      <c r="C107" s="186">
        <v>795</v>
      </c>
      <c r="D107" s="180">
        <f>D102+D103+D104+D105+D106</f>
        <v>40.660000000000004</v>
      </c>
      <c r="E107" s="180">
        <f>E102+E103+E104+E105+E106</f>
        <v>21.400000000000002</v>
      </c>
      <c r="F107" s="180">
        <f>F102+F103+F104+F105+F106</f>
        <v>82.47999999999999</v>
      </c>
      <c r="G107" s="180">
        <f>G102+G103+G104+G105+G106</f>
        <v>684.98</v>
      </c>
      <c r="H107" s="180">
        <f>H102+H103+H104+H105+H106</f>
        <v>77.88</v>
      </c>
      <c r="I107" s="178"/>
    </row>
    <row r="108" spans="1:9" ht="21.95" customHeight="1" x14ac:dyDescent="0.2">
      <c r="A108" s="37"/>
      <c r="B108" s="287" t="s">
        <v>19</v>
      </c>
      <c r="C108" s="287"/>
      <c r="D108" s="287"/>
      <c r="E108" s="287"/>
      <c r="F108" s="287"/>
      <c r="G108" s="287"/>
      <c r="H108" s="287"/>
      <c r="I108" s="62">
        <f>G107/G113</f>
        <v>0.22217969510217325</v>
      </c>
    </row>
    <row r="109" spans="1:9" ht="21.95" customHeight="1" x14ac:dyDescent="0.2">
      <c r="A109" s="180" t="s">
        <v>42</v>
      </c>
      <c r="B109" s="70" t="s">
        <v>197</v>
      </c>
      <c r="C109" s="186">
        <v>200</v>
      </c>
      <c r="D109" s="180">
        <v>5.8</v>
      </c>
      <c r="E109" s="180">
        <v>5</v>
      </c>
      <c r="F109" s="180">
        <v>8.4</v>
      </c>
      <c r="G109" s="180">
        <v>102</v>
      </c>
      <c r="H109" s="180">
        <v>0.6</v>
      </c>
      <c r="I109" s="178" t="s">
        <v>244</v>
      </c>
    </row>
    <row r="110" spans="1:9" ht="21.95" customHeight="1" x14ac:dyDescent="0.2">
      <c r="A110" s="19" t="s">
        <v>43</v>
      </c>
      <c r="B110" s="70" t="s">
        <v>301</v>
      </c>
      <c r="C110" s="186">
        <v>50</v>
      </c>
      <c r="D110" s="180">
        <v>3.05</v>
      </c>
      <c r="E110" s="180">
        <v>8.23</v>
      </c>
      <c r="F110" s="180">
        <v>28.71</v>
      </c>
      <c r="G110" s="180">
        <v>210</v>
      </c>
      <c r="H110" s="180">
        <v>0</v>
      </c>
      <c r="I110" s="180"/>
    </row>
    <row r="111" spans="1:9" ht="21.95" customHeight="1" x14ac:dyDescent="0.2">
      <c r="A111" s="37"/>
      <c r="B111" s="70" t="s">
        <v>18</v>
      </c>
      <c r="C111" s="186">
        <v>250</v>
      </c>
      <c r="D111" s="180">
        <f>D109+D110</f>
        <v>8.85</v>
      </c>
      <c r="E111" s="180">
        <f>E109+E110</f>
        <v>13.23</v>
      </c>
      <c r="F111" s="180">
        <f>F109+F110</f>
        <v>37.11</v>
      </c>
      <c r="G111" s="180">
        <f>G109+G110</f>
        <v>312</v>
      </c>
      <c r="H111" s="180">
        <f>H109+H110</f>
        <v>0.6</v>
      </c>
      <c r="I111" s="178"/>
    </row>
    <row r="112" spans="1:9" ht="21.95" customHeight="1" x14ac:dyDescent="0.2">
      <c r="A112" s="37"/>
      <c r="B112" s="287" t="s">
        <v>19</v>
      </c>
      <c r="C112" s="287"/>
      <c r="D112" s="287"/>
      <c r="E112" s="287"/>
      <c r="F112" s="287"/>
      <c r="G112" s="287"/>
      <c r="H112" s="287"/>
      <c r="I112" s="160">
        <f>G111/G113</f>
        <v>0.1012001297437561</v>
      </c>
    </row>
    <row r="113" spans="1:9" ht="21.95" customHeight="1" x14ac:dyDescent="0.2">
      <c r="A113" s="37"/>
      <c r="B113" s="70" t="s">
        <v>72</v>
      </c>
      <c r="C113" s="186">
        <f t="shared" ref="C113:H113" si="6">C88+C96+C100+C107+C111</f>
        <v>2866</v>
      </c>
      <c r="D113" s="186">
        <f t="shared" si="6"/>
        <v>114.63</v>
      </c>
      <c r="E113" s="186">
        <f t="shared" si="6"/>
        <v>112.54</v>
      </c>
      <c r="F113" s="186">
        <f t="shared" si="6"/>
        <v>398.49</v>
      </c>
      <c r="G113" s="186">
        <f t="shared" si="6"/>
        <v>3082.9999999999995</v>
      </c>
      <c r="H113" s="186">
        <f t="shared" si="6"/>
        <v>103.17999999999999</v>
      </c>
      <c r="I113" s="62">
        <f>I89+I97+I101+I108+I112</f>
        <v>1.0000000000000002</v>
      </c>
    </row>
    <row r="114" spans="1:9" ht="21.95" customHeight="1" x14ac:dyDescent="0.2">
      <c r="A114" s="37"/>
      <c r="B114" s="80"/>
      <c r="C114" s="180"/>
      <c r="D114" s="32"/>
      <c r="E114" s="32"/>
      <c r="F114" s="32"/>
      <c r="G114" s="32"/>
      <c r="H114" s="32"/>
      <c r="I114" s="62"/>
    </row>
    <row r="115" spans="1:9" ht="20.100000000000001" customHeight="1" x14ac:dyDescent="0.2">
      <c r="A115" s="287"/>
      <c r="B115" s="287"/>
      <c r="C115" s="287"/>
      <c r="D115" s="287"/>
      <c r="E115" s="287"/>
      <c r="F115" s="287"/>
      <c r="G115" s="287"/>
      <c r="H115" s="287"/>
      <c r="I115" s="287"/>
    </row>
    <row r="116" spans="1:9" ht="20.100000000000001" customHeight="1" x14ac:dyDescent="0.2">
      <c r="A116" s="287"/>
      <c r="B116" s="287"/>
      <c r="C116" s="287"/>
      <c r="D116" s="287"/>
      <c r="E116" s="287"/>
      <c r="F116" s="287"/>
      <c r="G116" s="287"/>
      <c r="H116" s="287"/>
      <c r="I116" s="287"/>
    </row>
    <row r="117" spans="1:9" ht="20.100000000000001" customHeight="1" x14ac:dyDescent="0.2">
      <c r="A117" s="287"/>
      <c r="B117" s="287"/>
      <c r="C117" s="287"/>
      <c r="D117" s="287"/>
      <c r="E117" s="287"/>
      <c r="F117" s="287"/>
      <c r="G117" s="287"/>
      <c r="H117" s="287"/>
      <c r="I117" s="287"/>
    </row>
    <row r="118" spans="1:9" ht="20.100000000000001" customHeight="1" x14ac:dyDescent="0.2">
      <c r="A118" s="287"/>
      <c r="B118" s="287"/>
      <c r="C118" s="287"/>
      <c r="D118" s="287"/>
      <c r="E118" s="287"/>
      <c r="F118" s="287"/>
      <c r="G118" s="287"/>
      <c r="H118" s="287"/>
      <c r="I118" s="287"/>
    </row>
    <row r="119" spans="1:9" ht="20.100000000000001" customHeight="1" x14ac:dyDescent="0.2">
      <c r="A119" s="287"/>
      <c r="B119" s="287"/>
      <c r="C119" s="287"/>
      <c r="D119" s="287"/>
      <c r="E119" s="287"/>
      <c r="F119" s="287"/>
      <c r="G119" s="287"/>
      <c r="H119" s="287"/>
      <c r="I119" s="287"/>
    </row>
    <row r="120" spans="1:9" ht="99.75" customHeight="1" x14ac:dyDescent="0.2">
      <c r="A120" s="47" t="s">
        <v>0</v>
      </c>
      <c r="B120" s="79" t="s">
        <v>1</v>
      </c>
      <c r="C120" s="47" t="s">
        <v>2</v>
      </c>
      <c r="D120" s="186" t="s">
        <v>3</v>
      </c>
      <c r="E120" s="186" t="s">
        <v>4</v>
      </c>
      <c r="F120" s="186" t="s">
        <v>5</v>
      </c>
      <c r="G120" s="47" t="s">
        <v>6</v>
      </c>
      <c r="H120" s="186" t="s">
        <v>7</v>
      </c>
      <c r="I120" s="47" t="s">
        <v>199</v>
      </c>
    </row>
    <row r="121" spans="1:9" ht="21.95" customHeight="1" x14ac:dyDescent="0.2">
      <c r="A121" s="180">
        <v>1</v>
      </c>
      <c r="B121" s="80">
        <v>2</v>
      </c>
      <c r="C121" s="186">
        <v>3</v>
      </c>
      <c r="D121" s="180">
        <v>6</v>
      </c>
      <c r="E121" s="180">
        <v>7</v>
      </c>
      <c r="F121" s="180">
        <v>8</v>
      </c>
      <c r="G121" s="180">
        <v>9</v>
      </c>
      <c r="H121" s="180">
        <v>10</v>
      </c>
      <c r="I121" s="180">
        <v>11</v>
      </c>
    </row>
    <row r="122" spans="1:9" ht="21.95" customHeight="1" x14ac:dyDescent="0.2">
      <c r="A122" s="180" t="s">
        <v>188</v>
      </c>
      <c r="B122" s="70" t="s">
        <v>166</v>
      </c>
      <c r="C122" s="186" t="s">
        <v>8</v>
      </c>
      <c r="D122" s="155">
        <v>7.59</v>
      </c>
      <c r="E122" s="155">
        <v>13.44</v>
      </c>
      <c r="F122" s="155">
        <v>15.55</v>
      </c>
      <c r="G122" s="156">
        <v>213.27</v>
      </c>
      <c r="H122" s="186">
        <v>0.14000000000000001</v>
      </c>
      <c r="I122" s="180" t="s">
        <v>156</v>
      </c>
    </row>
    <row r="123" spans="1:9" ht="21.95" customHeight="1" x14ac:dyDescent="0.2">
      <c r="A123" s="180" t="s">
        <v>11</v>
      </c>
      <c r="B123" s="70" t="s">
        <v>129</v>
      </c>
      <c r="C123" s="186">
        <v>200</v>
      </c>
      <c r="D123" s="180">
        <v>20.190000000000001</v>
      </c>
      <c r="E123" s="180">
        <v>22.57</v>
      </c>
      <c r="F123" s="180">
        <v>3.62</v>
      </c>
      <c r="G123" s="180">
        <v>298.11</v>
      </c>
      <c r="H123" s="180">
        <v>0.38</v>
      </c>
      <c r="I123" s="180" t="s">
        <v>130</v>
      </c>
    </row>
    <row r="124" spans="1:9" ht="21.95" customHeight="1" x14ac:dyDescent="0.2">
      <c r="A124" s="37" t="s">
        <v>12</v>
      </c>
      <c r="B124" s="70" t="s">
        <v>73</v>
      </c>
      <c r="C124" s="186">
        <v>200</v>
      </c>
      <c r="D124" s="180">
        <v>4.08</v>
      </c>
      <c r="E124" s="180">
        <v>3.5</v>
      </c>
      <c r="F124" s="180">
        <v>17.600000000000001</v>
      </c>
      <c r="G124" s="180">
        <v>118.6</v>
      </c>
      <c r="H124" s="180">
        <v>1.6</v>
      </c>
      <c r="I124" s="180" t="s">
        <v>16</v>
      </c>
    </row>
    <row r="125" spans="1:9" ht="21.95" customHeight="1" x14ac:dyDescent="0.2">
      <c r="A125" s="46"/>
      <c r="B125" s="70" t="s">
        <v>10</v>
      </c>
      <c r="C125" s="186">
        <v>24</v>
      </c>
      <c r="D125" s="180">
        <v>1.8</v>
      </c>
      <c r="E125" s="180">
        <v>0.7</v>
      </c>
      <c r="F125" s="180">
        <v>12.34</v>
      </c>
      <c r="G125" s="180">
        <v>62.88</v>
      </c>
      <c r="H125" s="180">
        <v>0</v>
      </c>
      <c r="I125" s="32" t="s">
        <v>235</v>
      </c>
    </row>
    <row r="126" spans="1:9" ht="21.95" customHeight="1" x14ac:dyDescent="0.2">
      <c r="A126" s="54"/>
      <c r="B126" s="70" t="s">
        <v>17</v>
      </c>
      <c r="C126" s="186">
        <v>24</v>
      </c>
      <c r="D126" s="180">
        <v>6.4</v>
      </c>
      <c r="E126" s="180">
        <v>8</v>
      </c>
      <c r="F126" s="180">
        <v>66</v>
      </c>
      <c r="G126" s="180">
        <v>360</v>
      </c>
      <c r="H126" s="180">
        <v>0</v>
      </c>
      <c r="I126" s="180"/>
    </row>
    <row r="127" spans="1:9" ht="21.95" customHeight="1" x14ac:dyDescent="0.2">
      <c r="A127" s="46"/>
      <c r="B127" s="70" t="s">
        <v>18</v>
      </c>
      <c r="C127" s="186">
        <v>508</v>
      </c>
      <c r="D127" s="161">
        <f>D122+D123+D124+D125+D126</f>
        <v>40.059999999999995</v>
      </c>
      <c r="E127" s="161">
        <f>E122+E123+E124+E125+E126</f>
        <v>48.21</v>
      </c>
      <c r="F127" s="161">
        <f>F122+F123+F124+F125+F126</f>
        <v>115.11</v>
      </c>
      <c r="G127" s="161">
        <f>G122+G123+G124+G125+G126</f>
        <v>1052.8600000000001</v>
      </c>
      <c r="H127" s="161">
        <f>H122+H123+H124+H125+H126</f>
        <v>2.12</v>
      </c>
      <c r="I127" s="180"/>
    </row>
    <row r="128" spans="1:9" ht="21.95" customHeight="1" x14ac:dyDescent="0.2">
      <c r="A128" s="49"/>
      <c r="B128" s="287" t="s">
        <v>19</v>
      </c>
      <c r="C128" s="287"/>
      <c r="D128" s="287"/>
      <c r="E128" s="287"/>
      <c r="F128" s="287"/>
      <c r="G128" s="287"/>
      <c r="H128" s="287"/>
      <c r="I128" s="50">
        <f>G127/G152</f>
        <v>0.28299569133509483</v>
      </c>
    </row>
    <row r="129" spans="1:9" ht="31.5" customHeight="1" x14ac:dyDescent="0.2">
      <c r="A129" s="180" t="s">
        <v>20</v>
      </c>
      <c r="B129" s="70" t="s">
        <v>34</v>
      </c>
      <c r="C129" s="186">
        <v>80</v>
      </c>
      <c r="D129" s="180">
        <v>0.88</v>
      </c>
      <c r="E129" s="180">
        <v>0.16</v>
      </c>
      <c r="F129" s="180">
        <v>3.04</v>
      </c>
      <c r="G129" s="180">
        <v>17.600000000000001</v>
      </c>
      <c r="H129" s="180">
        <v>14</v>
      </c>
      <c r="I129" s="180" t="s">
        <v>159</v>
      </c>
    </row>
    <row r="130" spans="1:9" ht="37.5" customHeight="1" x14ac:dyDescent="0.2">
      <c r="A130" s="38" t="s">
        <v>22</v>
      </c>
      <c r="B130" s="76" t="s">
        <v>74</v>
      </c>
      <c r="C130" s="186" t="s">
        <v>142</v>
      </c>
      <c r="D130" s="180">
        <v>2.06</v>
      </c>
      <c r="E130" s="180">
        <v>6.42</v>
      </c>
      <c r="F130" s="180">
        <v>11.29</v>
      </c>
      <c r="G130" s="180">
        <v>119.95</v>
      </c>
      <c r="H130" s="180">
        <v>10.72</v>
      </c>
      <c r="I130" s="180" t="s">
        <v>75</v>
      </c>
    </row>
    <row r="131" spans="1:9" s="45" customFormat="1" ht="21.95" customHeight="1" x14ac:dyDescent="0.2">
      <c r="A131" s="46"/>
      <c r="B131" s="70" t="s">
        <v>173</v>
      </c>
      <c r="C131" s="47" t="s">
        <v>232</v>
      </c>
      <c r="D131" s="180">
        <v>32.200000000000003</v>
      </c>
      <c r="E131" s="180">
        <v>26.33</v>
      </c>
      <c r="F131" s="180">
        <v>24.5</v>
      </c>
      <c r="G131" s="180">
        <v>463.8</v>
      </c>
      <c r="H131" s="180">
        <v>19.899999999999999</v>
      </c>
      <c r="I131" s="180" t="s">
        <v>248</v>
      </c>
    </row>
    <row r="132" spans="1:9" ht="21.95" customHeight="1" x14ac:dyDescent="0.2">
      <c r="A132" s="55"/>
      <c r="B132" s="68" t="s">
        <v>76</v>
      </c>
      <c r="C132" s="33">
        <v>200</v>
      </c>
      <c r="D132" s="34">
        <v>0.45</v>
      </c>
      <c r="E132" s="34">
        <v>0.1</v>
      </c>
      <c r="F132" s="34">
        <v>34</v>
      </c>
      <c r="G132" s="34">
        <v>141.19999999999999</v>
      </c>
      <c r="H132" s="34">
        <v>12</v>
      </c>
      <c r="I132" s="180" t="s">
        <v>249</v>
      </c>
    </row>
    <row r="133" spans="1:9" ht="21.95" customHeight="1" x14ac:dyDescent="0.2">
      <c r="A133" s="37"/>
      <c r="B133" s="70" t="s">
        <v>40</v>
      </c>
      <c r="C133" s="186" t="s">
        <v>29</v>
      </c>
      <c r="D133" s="180">
        <v>5.68</v>
      </c>
      <c r="E133" s="180">
        <v>0.8</v>
      </c>
      <c r="F133" s="180">
        <v>35.520000000000003</v>
      </c>
      <c r="G133" s="180">
        <v>173.2</v>
      </c>
      <c r="H133" s="180"/>
      <c r="I133" s="180" t="s">
        <v>220</v>
      </c>
    </row>
    <row r="134" spans="1:9" ht="21.95" customHeight="1" x14ac:dyDescent="0.2">
      <c r="A134" s="37"/>
      <c r="B134" s="70" t="s">
        <v>18</v>
      </c>
      <c r="C134" s="186">
        <v>1050</v>
      </c>
      <c r="D134" s="186">
        <f>D129+D130+D131+D132+D133</f>
        <v>41.27</v>
      </c>
      <c r="E134" s="186">
        <f>E129+E130+E131+E132+E133</f>
        <v>33.809999999999995</v>
      </c>
      <c r="F134" s="186">
        <f>F129+F130+F131+F132+F133</f>
        <v>108.35</v>
      </c>
      <c r="G134" s="186">
        <f>G129+G130+G131+G132+G133</f>
        <v>915.75</v>
      </c>
      <c r="H134" s="186">
        <f>H129+H130+H131+H132+H133</f>
        <v>56.62</v>
      </c>
      <c r="I134" s="180"/>
    </row>
    <row r="135" spans="1:9" ht="21.95" customHeight="1" x14ac:dyDescent="0.2">
      <c r="A135" s="46"/>
      <c r="B135" s="287" t="s">
        <v>19</v>
      </c>
      <c r="C135" s="287"/>
      <c r="D135" s="287"/>
      <c r="E135" s="287"/>
      <c r="F135" s="287"/>
      <c r="G135" s="287"/>
      <c r="H135" s="287"/>
      <c r="I135" s="50">
        <f>G134/G152</f>
        <v>0.24614222626000898</v>
      </c>
    </row>
    <row r="136" spans="1:9" ht="21.95" customHeight="1" x14ac:dyDescent="0.2">
      <c r="A136" s="180" t="s">
        <v>30</v>
      </c>
      <c r="B136" s="78" t="s">
        <v>31</v>
      </c>
      <c r="C136" s="41">
        <v>30</v>
      </c>
      <c r="D136" s="42">
        <v>2.25</v>
      </c>
      <c r="E136" s="42">
        <v>2.94</v>
      </c>
      <c r="F136" s="42">
        <v>22.32</v>
      </c>
      <c r="G136" s="42">
        <v>125.1</v>
      </c>
      <c r="H136" s="178">
        <v>0</v>
      </c>
      <c r="I136" s="61" t="s">
        <v>218</v>
      </c>
    </row>
    <row r="137" spans="1:9" ht="21.95" customHeight="1" x14ac:dyDescent="0.2">
      <c r="A137" s="38" t="s">
        <v>32</v>
      </c>
      <c r="B137" s="67" t="s">
        <v>206</v>
      </c>
      <c r="C137" s="186">
        <v>250</v>
      </c>
      <c r="D137" s="180">
        <v>1</v>
      </c>
      <c r="E137" s="180">
        <v>1</v>
      </c>
      <c r="F137" s="180">
        <v>24.5</v>
      </c>
      <c r="G137" s="180">
        <v>117.5</v>
      </c>
      <c r="H137" s="180">
        <v>25</v>
      </c>
      <c r="I137" s="180" t="s">
        <v>242</v>
      </c>
    </row>
    <row r="138" spans="1:9" ht="21.95" customHeight="1" x14ac:dyDescent="0.2">
      <c r="A138" s="37"/>
      <c r="B138" s="76" t="s">
        <v>229</v>
      </c>
      <c r="C138" s="130">
        <v>200</v>
      </c>
      <c r="D138" s="131">
        <v>1</v>
      </c>
      <c r="E138" s="56">
        <v>0.2</v>
      </c>
      <c r="F138" s="56">
        <v>20.2</v>
      </c>
      <c r="G138" s="56">
        <v>86.6</v>
      </c>
      <c r="H138" s="180">
        <v>4</v>
      </c>
      <c r="I138" s="180" t="s">
        <v>217</v>
      </c>
    </row>
    <row r="139" spans="1:9" ht="21.95" customHeight="1" x14ac:dyDescent="0.2">
      <c r="A139" s="46"/>
      <c r="B139" s="70" t="s">
        <v>18</v>
      </c>
      <c r="C139" s="186">
        <v>480</v>
      </c>
      <c r="D139" s="180">
        <f>SUM(D136:D138)</f>
        <v>4.25</v>
      </c>
      <c r="E139" s="180">
        <f t="shared" ref="E139:H139" si="7">SUM(E136:E138)</f>
        <v>4.1399999999999997</v>
      </c>
      <c r="F139" s="180">
        <f t="shared" si="7"/>
        <v>67.02</v>
      </c>
      <c r="G139" s="180">
        <f t="shared" si="7"/>
        <v>329.2</v>
      </c>
      <c r="H139" s="180">
        <f t="shared" si="7"/>
        <v>29</v>
      </c>
      <c r="I139" s="180"/>
    </row>
    <row r="140" spans="1:9" ht="21.95" customHeight="1" x14ac:dyDescent="0.2">
      <c r="A140" s="37"/>
      <c r="B140" s="287" t="s">
        <v>19</v>
      </c>
      <c r="C140" s="287"/>
      <c r="D140" s="287"/>
      <c r="E140" s="287"/>
      <c r="F140" s="287"/>
      <c r="G140" s="287"/>
      <c r="H140" s="287"/>
      <c r="I140" s="50">
        <f>G139/G152</f>
        <v>8.8484871291067385E-2</v>
      </c>
    </row>
    <row r="141" spans="1:9" ht="21.95" customHeight="1" x14ac:dyDescent="0.2">
      <c r="A141" s="180" t="s">
        <v>33</v>
      </c>
      <c r="B141" s="70" t="s">
        <v>21</v>
      </c>
      <c r="C141" s="186">
        <v>80</v>
      </c>
      <c r="D141" s="180">
        <v>0.56000000000000005</v>
      </c>
      <c r="E141" s="180">
        <v>0.08</v>
      </c>
      <c r="F141" s="180">
        <v>1.52</v>
      </c>
      <c r="G141" s="180">
        <v>9.6</v>
      </c>
      <c r="H141" s="180">
        <v>3.92</v>
      </c>
      <c r="I141" s="180" t="s">
        <v>159</v>
      </c>
    </row>
    <row r="142" spans="1:9" s="86" customFormat="1" ht="21.95" customHeight="1" x14ac:dyDescent="0.2">
      <c r="A142" s="37" t="s">
        <v>35</v>
      </c>
      <c r="B142" s="70" t="s">
        <v>95</v>
      </c>
      <c r="C142" s="186" t="s">
        <v>23</v>
      </c>
      <c r="D142" s="180">
        <v>28.41</v>
      </c>
      <c r="E142" s="180">
        <v>31.28</v>
      </c>
      <c r="F142" s="180">
        <v>5.2</v>
      </c>
      <c r="G142" s="180">
        <v>404.4</v>
      </c>
      <c r="H142" s="180">
        <v>1.66</v>
      </c>
      <c r="I142" s="180" t="s">
        <v>96</v>
      </c>
    </row>
    <row r="143" spans="1:9" ht="21.95" customHeight="1" x14ac:dyDescent="0.2">
      <c r="A143" s="180"/>
      <c r="B143" s="67" t="s">
        <v>246</v>
      </c>
      <c r="C143" s="187">
        <v>250</v>
      </c>
      <c r="D143" s="181">
        <v>22.62</v>
      </c>
      <c r="E143" s="181">
        <v>2.38</v>
      </c>
      <c r="F143" s="181">
        <v>58.23</v>
      </c>
      <c r="G143" s="181">
        <v>342.5</v>
      </c>
      <c r="H143" s="181">
        <v>0</v>
      </c>
      <c r="I143" s="180" t="s">
        <v>225</v>
      </c>
    </row>
    <row r="144" spans="1:9" ht="21.95" customHeight="1" x14ac:dyDescent="0.2">
      <c r="A144" s="37"/>
      <c r="B144" s="70" t="s">
        <v>38</v>
      </c>
      <c r="C144" s="186" t="s">
        <v>71</v>
      </c>
      <c r="D144" s="56">
        <v>0.57999999999999996</v>
      </c>
      <c r="E144" s="57">
        <v>0.23</v>
      </c>
      <c r="F144" s="56">
        <v>22.25</v>
      </c>
      <c r="G144" s="57">
        <v>102.6</v>
      </c>
      <c r="H144" s="56">
        <v>150.03</v>
      </c>
      <c r="I144" s="178" t="s">
        <v>155</v>
      </c>
    </row>
    <row r="145" spans="1:9" ht="21.95" customHeight="1" x14ac:dyDescent="0.2">
      <c r="A145" s="46"/>
      <c r="B145" s="70" t="s">
        <v>40</v>
      </c>
      <c r="C145" s="186" t="s">
        <v>41</v>
      </c>
      <c r="D145" s="56">
        <v>7.1</v>
      </c>
      <c r="E145" s="177">
        <v>1</v>
      </c>
      <c r="F145" s="180">
        <v>44.4</v>
      </c>
      <c r="G145" s="177">
        <v>216.5</v>
      </c>
      <c r="H145" s="180"/>
      <c r="I145" s="180" t="s">
        <v>220</v>
      </c>
    </row>
    <row r="146" spans="1:9" ht="21.95" customHeight="1" x14ac:dyDescent="0.2">
      <c r="A146" s="46"/>
      <c r="B146" s="70" t="s">
        <v>18</v>
      </c>
      <c r="C146" s="186">
        <v>810</v>
      </c>
      <c r="D146" s="180">
        <f>D141+D142+D143+D144+D145</f>
        <v>59.27</v>
      </c>
      <c r="E146" s="180">
        <f>E141+E142+E143+E144+E145</f>
        <v>34.97</v>
      </c>
      <c r="F146" s="180">
        <f>F141+F142+F143+F144+F145</f>
        <v>131.6</v>
      </c>
      <c r="G146" s="180">
        <f>G141+G142+G143+G144+G145</f>
        <v>1075.5999999999999</v>
      </c>
      <c r="H146" s="180">
        <f>H141+H142+H143+H144+H145</f>
        <v>155.61000000000001</v>
      </c>
      <c r="I146" s="180"/>
    </row>
    <row r="147" spans="1:9" ht="21.95" customHeight="1" x14ac:dyDescent="0.2">
      <c r="A147" s="46"/>
      <c r="B147" s="287" t="s">
        <v>19</v>
      </c>
      <c r="C147" s="287"/>
      <c r="D147" s="287"/>
      <c r="E147" s="287"/>
      <c r="F147" s="287"/>
      <c r="G147" s="287"/>
      <c r="H147" s="287"/>
      <c r="I147" s="50">
        <f>G146/G152</f>
        <v>0.28910792090119097</v>
      </c>
    </row>
    <row r="148" spans="1:9" ht="21.95" customHeight="1" x14ac:dyDescent="0.2">
      <c r="A148" s="180" t="s">
        <v>42</v>
      </c>
      <c r="B148" s="67" t="s">
        <v>213</v>
      </c>
      <c r="C148" s="187">
        <v>200</v>
      </c>
      <c r="D148" s="181">
        <v>5.8</v>
      </c>
      <c r="E148" s="91">
        <v>5</v>
      </c>
      <c r="F148" s="181">
        <v>9.6</v>
      </c>
      <c r="G148" s="181">
        <v>107</v>
      </c>
      <c r="H148" s="181">
        <v>2.6</v>
      </c>
      <c r="I148" s="181" t="s">
        <v>226</v>
      </c>
    </row>
    <row r="149" spans="1:9" s="45" customFormat="1" ht="21.95" customHeight="1" x14ac:dyDescent="0.2">
      <c r="A149" s="19" t="s">
        <v>43</v>
      </c>
      <c r="B149" s="70" t="s">
        <v>300</v>
      </c>
      <c r="C149" s="186">
        <v>90</v>
      </c>
      <c r="D149" s="180">
        <v>4.93</v>
      </c>
      <c r="E149" s="180">
        <v>1.62</v>
      </c>
      <c r="F149" s="180">
        <v>49.72</v>
      </c>
      <c r="G149" s="180">
        <v>240</v>
      </c>
      <c r="H149" s="180">
        <v>0.14000000000000001</v>
      </c>
      <c r="I149" s="162"/>
    </row>
    <row r="150" spans="1:9" ht="21.95" customHeight="1" x14ac:dyDescent="0.2">
      <c r="A150" s="22"/>
      <c r="B150" s="67" t="s">
        <v>18</v>
      </c>
      <c r="C150" s="187">
        <v>290</v>
      </c>
      <c r="D150" s="181">
        <f>D148+D149</f>
        <v>10.73</v>
      </c>
      <c r="E150" s="181">
        <f>E148+E149</f>
        <v>6.62</v>
      </c>
      <c r="F150" s="181">
        <f>F148+F149</f>
        <v>59.32</v>
      </c>
      <c r="G150" s="181">
        <f>G148+G149</f>
        <v>347</v>
      </c>
      <c r="H150" s="181">
        <f>H148+H149</f>
        <v>2.74</v>
      </c>
      <c r="I150" s="181"/>
    </row>
    <row r="151" spans="1:9" ht="21.95" customHeight="1" x14ac:dyDescent="0.2">
      <c r="A151" s="180"/>
      <c r="B151" s="287" t="s">
        <v>19</v>
      </c>
      <c r="C151" s="287"/>
      <c r="D151" s="287"/>
      <c r="E151" s="287"/>
      <c r="F151" s="287"/>
      <c r="G151" s="287"/>
      <c r="H151" s="287"/>
      <c r="I151" s="51">
        <f>G150/G152</f>
        <v>9.3269290212637856E-2</v>
      </c>
    </row>
    <row r="152" spans="1:9" ht="21.95" customHeight="1" x14ac:dyDescent="0.2">
      <c r="A152" s="38"/>
      <c r="B152" s="70" t="s">
        <v>77</v>
      </c>
      <c r="C152" s="186">
        <f t="shared" ref="C152:H152" si="8">C127+C134+C139+C146+C150</f>
        <v>3138</v>
      </c>
      <c r="D152" s="186">
        <f t="shared" si="8"/>
        <v>155.57999999999998</v>
      </c>
      <c r="E152" s="186">
        <f t="shared" si="8"/>
        <v>127.75</v>
      </c>
      <c r="F152" s="186">
        <f t="shared" si="8"/>
        <v>481.39999999999992</v>
      </c>
      <c r="G152" s="186">
        <f t="shared" si="8"/>
        <v>3720.41</v>
      </c>
      <c r="H152" s="186">
        <f t="shared" si="8"/>
        <v>246.09000000000003</v>
      </c>
      <c r="I152" s="50">
        <f>I128+I135+I140+I147+I151</f>
        <v>1</v>
      </c>
    </row>
    <row r="153" spans="1:9" ht="21.95" customHeight="1" x14ac:dyDescent="0.2">
      <c r="A153" s="37"/>
      <c r="B153" s="70"/>
      <c r="C153" s="180"/>
      <c r="D153" s="32"/>
      <c r="E153" s="32"/>
      <c r="F153" s="32"/>
      <c r="G153" s="32"/>
      <c r="H153" s="32"/>
      <c r="I153" s="50"/>
    </row>
    <row r="154" spans="1:9" ht="20.100000000000001" customHeight="1" x14ac:dyDescent="0.2">
      <c r="A154" s="287"/>
      <c r="B154" s="287"/>
      <c r="C154" s="287"/>
      <c r="D154" s="287"/>
      <c r="E154" s="287"/>
      <c r="F154" s="287"/>
      <c r="G154" s="287"/>
      <c r="H154" s="287"/>
      <c r="I154" s="287"/>
    </row>
    <row r="155" spans="1:9" ht="20.100000000000001" customHeight="1" x14ac:dyDescent="0.2">
      <c r="A155" s="287"/>
      <c r="B155" s="287"/>
      <c r="C155" s="287"/>
      <c r="D155" s="287"/>
      <c r="E155" s="287"/>
      <c r="F155" s="287"/>
      <c r="G155" s="287"/>
      <c r="H155" s="287"/>
      <c r="I155" s="287"/>
    </row>
    <row r="156" spans="1:9" ht="20.100000000000001" customHeight="1" x14ac:dyDescent="0.2">
      <c r="A156" s="287"/>
      <c r="B156" s="287"/>
      <c r="C156" s="287"/>
      <c r="D156" s="287"/>
      <c r="E156" s="287"/>
      <c r="F156" s="287"/>
      <c r="G156" s="287"/>
      <c r="H156" s="287"/>
      <c r="I156" s="287"/>
    </row>
    <row r="157" spans="1:9" ht="20.100000000000001" customHeight="1" x14ac:dyDescent="0.2">
      <c r="A157" s="287"/>
      <c r="B157" s="287"/>
      <c r="C157" s="287"/>
      <c r="D157" s="287"/>
      <c r="E157" s="287"/>
      <c r="F157" s="287"/>
      <c r="G157" s="287"/>
      <c r="H157" s="287"/>
      <c r="I157" s="287"/>
    </row>
    <row r="158" spans="1:9" ht="20.100000000000001" customHeight="1" x14ac:dyDescent="0.2">
      <c r="A158" s="287"/>
      <c r="B158" s="287"/>
      <c r="C158" s="287"/>
      <c r="D158" s="287"/>
      <c r="E158" s="287"/>
      <c r="F158" s="287"/>
      <c r="G158" s="287"/>
      <c r="H158" s="287"/>
      <c r="I158" s="287"/>
    </row>
    <row r="159" spans="1:9" ht="99.75" customHeight="1" x14ac:dyDescent="0.2">
      <c r="A159" s="118" t="s">
        <v>0</v>
      </c>
      <c r="B159" s="195" t="s">
        <v>1</v>
      </c>
      <c r="C159" s="118" t="s">
        <v>2</v>
      </c>
      <c r="D159" s="196" t="s">
        <v>3</v>
      </c>
      <c r="E159" s="196" t="s">
        <v>4</v>
      </c>
      <c r="F159" s="196" t="s">
        <v>5</v>
      </c>
      <c r="G159" s="118" t="s">
        <v>6</v>
      </c>
      <c r="H159" s="196" t="s">
        <v>7</v>
      </c>
      <c r="I159" s="118" t="s">
        <v>199</v>
      </c>
    </row>
    <row r="160" spans="1:9" ht="21.95" customHeight="1" x14ac:dyDescent="0.2">
      <c r="A160" s="61">
        <v>1</v>
      </c>
      <c r="B160" s="121">
        <v>2</v>
      </c>
      <c r="C160" s="41">
        <v>3</v>
      </c>
      <c r="D160" s="42">
        <v>6</v>
      </c>
      <c r="E160" s="42">
        <v>7</v>
      </c>
      <c r="F160" s="42">
        <v>8</v>
      </c>
      <c r="G160" s="42">
        <v>9</v>
      </c>
      <c r="H160" s="42">
        <v>10</v>
      </c>
      <c r="I160" s="61">
        <v>11</v>
      </c>
    </row>
    <row r="161" spans="1:9" ht="21.95" customHeight="1" x14ac:dyDescent="0.2">
      <c r="A161" s="182" t="s">
        <v>189</v>
      </c>
      <c r="B161" s="70" t="s">
        <v>165</v>
      </c>
      <c r="C161" s="58" t="s">
        <v>46</v>
      </c>
      <c r="D161" s="180">
        <v>2.33</v>
      </c>
      <c r="E161" s="180">
        <v>8.1199999999999992</v>
      </c>
      <c r="F161" s="180">
        <v>15.55</v>
      </c>
      <c r="G161" s="180">
        <v>144.6</v>
      </c>
      <c r="H161" s="180">
        <v>0</v>
      </c>
      <c r="I161" s="56" t="s">
        <v>160</v>
      </c>
    </row>
    <row r="162" spans="1:9" ht="21.95" customHeight="1" x14ac:dyDescent="0.2">
      <c r="A162" s="180" t="s">
        <v>11</v>
      </c>
      <c r="B162" s="76" t="s">
        <v>202</v>
      </c>
      <c r="C162" s="186" t="s">
        <v>293</v>
      </c>
      <c r="D162" s="180">
        <v>31.73</v>
      </c>
      <c r="E162" s="180">
        <v>23.38</v>
      </c>
      <c r="F162" s="180">
        <v>44.46</v>
      </c>
      <c r="G162" s="180">
        <v>526.24</v>
      </c>
      <c r="H162" s="180">
        <v>0.72</v>
      </c>
      <c r="I162" s="180" t="s">
        <v>114</v>
      </c>
    </row>
    <row r="163" spans="1:9" ht="21.95" customHeight="1" x14ac:dyDescent="0.2">
      <c r="A163" s="37" t="s">
        <v>12</v>
      </c>
      <c r="B163" s="70" t="s">
        <v>47</v>
      </c>
      <c r="C163" s="186">
        <v>200</v>
      </c>
      <c r="D163" s="180">
        <v>3.17</v>
      </c>
      <c r="E163" s="180">
        <v>2.68</v>
      </c>
      <c r="F163" s="180">
        <v>15.95</v>
      </c>
      <c r="G163" s="180">
        <v>100.6</v>
      </c>
      <c r="H163" s="180">
        <v>1.3</v>
      </c>
      <c r="I163" s="180" t="s">
        <v>161</v>
      </c>
    </row>
    <row r="164" spans="1:9" ht="21.95" customHeight="1" x14ac:dyDescent="0.2">
      <c r="A164" s="46"/>
      <c r="B164" s="70" t="s">
        <v>10</v>
      </c>
      <c r="C164" s="186">
        <v>24</v>
      </c>
      <c r="D164" s="180">
        <v>1.8</v>
      </c>
      <c r="E164" s="180">
        <v>0.7</v>
      </c>
      <c r="F164" s="180">
        <v>12.34</v>
      </c>
      <c r="G164" s="180">
        <v>62.88</v>
      </c>
      <c r="H164" s="180">
        <v>0</v>
      </c>
      <c r="I164" s="32" t="s">
        <v>235</v>
      </c>
    </row>
    <row r="165" spans="1:9" ht="21.95" customHeight="1" x14ac:dyDescent="0.2">
      <c r="A165" s="53"/>
      <c r="B165" s="70" t="s">
        <v>18</v>
      </c>
      <c r="C165" s="186">
        <v>469</v>
      </c>
      <c r="D165" s="134">
        <f>D161+D162+D163+D164</f>
        <v>39.03</v>
      </c>
      <c r="E165" s="134">
        <f>E161+E162+E163+E164</f>
        <v>34.880000000000003</v>
      </c>
      <c r="F165" s="134">
        <f>F161+F162+F163+F164</f>
        <v>88.300000000000011</v>
      </c>
      <c r="G165" s="134">
        <f>G161+G162+G163+G164</f>
        <v>834.32</v>
      </c>
      <c r="H165" s="134">
        <f>H161+H162+H163+H164</f>
        <v>2.02</v>
      </c>
      <c r="I165" s="180"/>
    </row>
    <row r="166" spans="1:9" ht="21.95" customHeight="1" x14ac:dyDescent="0.2">
      <c r="A166" s="53"/>
      <c r="B166" s="287" t="s">
        <v>19</v>
      </c>
      <c r="C166" s="287"/>
      <c r="D166" s="287"/>
      <c r="E166" s="287"/>
      <c r="F166" s="287"/>
      <c r="G166" s="287"/>
      <c r="H166" s="287"/>
      <c r="I166" s="50">
        <f>G165/G190</f>
        <v>0.24572285200140193</v>
      </c>
    </row>
    <row r="167" spans="1:9" ht="21.95" customHeight="1" x14ac:dyDescent="0.2">
      <c r="A167" s="180" t="s">
        <v>20</v>
      </c>
      <c r="B167" s="70" t="s">
        <v>21</v>
      </c>
      <c r="C167" s="186">
        <v>80</v>
      </c>
      <c r="D167" s="180">
        <v>0.56000000000000005</v>
      </c>
      <c r="E167" s="180">
        <v>0.08</v>
      </c>
      <c r="F167" s="180">
        <v>1.52</v>
      </c>
      <c r="G167" s="180">
        <v>9.6</v>
      </c>
      <c r="H167" s="180">
        <v>3.92</v>
      </c>
      <c r="I167" s="180" t="s">
        <v>159</v>
      </c>
    </row>
    <row r="168" spans="1:9" ht="21.95" customHeight="1" x14ac:dyDescent="0.2">
      <c r="A168" s="38" t="s">
        <v>22</v>
      </c>
      <c r="B168" s="70" t="s">
        <v>80</v>
      </c>
      <c r="C168" s="186" t="s">
        <v>295</v>
      </c>
      <c r="D168" s="180">
        <v>8.91</v>
      </c>
      <c r="E168" s="180">
        <v>4.2300000000000004</v>
      </c>
      <c r="F168" s="180">
        <v>23.85</v>
      </c>
      <c r="G168" s="180">
        <v>185.4</v>
      </c>
      <c r="H168" s="180">
        <v>16.96</v>
      </c>
      <c r="I168" s="180" t="s">
        <v>82</v>
      </c>
    </row>
    <row r="169" spans="1:9" s="45" customFormat="1" ht="21.95" customHeight="1" x14ac:dyDescent="0.2">
      <c r="A169" s="37"/>
      <c r="B169" s="70" t="s">
        <v>250</v>
      </c>
      <c r="C169" s="47" t="s">
        <v>64</v>
      </c>
      <c r="D169" s="180">
        <v>27.58</v>
      </c>
      <c r="E169" s="180">
        <v>21.12</v>
      </c>
      <c r="F169" s="180">
        <v>62.63</v>
      </c>
      <c r="G169" s="180">
        <v>566</v>
      </c>
      <c r="H169" s="180"/>
      <c r="I169" s="163" t="s">
        <v>251</v>
      </c>
    </row>
    <row r="170" spans="1:9" ht="21.95" customHeight="1" x14ac:dyDescent="0.2">
      <c r="A170" s="37"/>
      <c r="B170" s="70" t="s">
        <v>84</v>
      </c>
      <c r="C170" s="186">
        <v>200</v>
      </c>
      <c r="D170" s="180">
        <v>0.66</v>
      </c>
      <c r="E170" s="180">
        <v>0.09</v>
      </c>
      <c r="F170" s="180">
        <v>32</v>
      </c>
      <c r="G170" s="180">
        <v>132.80000000000001</v>
      </c>
      <c r="H170" s="180">
        <v>0.73</v>
      </c>
      <c r="I170" s="180" t="s">
        <v>85</v>
      </c>
    </row>
    <row r="171" spans="1:9" ht="21.95" customHeight="1" x14ac:dyDescent="0.2">
      <c r="A171" s="37"/>
      <c r="B171" s="70" t="s">
        <v>40</v>
      </c>
      <c r="C171" s="186" t="s">
        <v>29</v>
      </c>
      <c r="D171" s="180">
        <v>5.68</v>
      </c>
      <c r="E171" s="180">
        <v>0.8</v>
      </c>
      <c r="F171" s="180">
        <v>35.520000000000003</v>
      </c>
      <c r="G171" s="180">
        <v>173.2</v>
      </c>
      <c r="H171" s="180"/>
      <c r="I171" s="180" t="s">
        <v>220</v>
      </c>
    </row>
    <row r="172" spans="1:9" ht="21.95" customHeight="1" x14ac:dyDescent="0.2">
      <c r="A172" s="46"/>
      <c r="B172" s="70" t="s">
        <v>18</v>
      </c>
      <c r="C172" s="186">
        <v>1000</v>
      </c>
      <c r="D172" s="186">
        <f>D167+D168+D169+D170+D171</f>
        <v>43.389999999999993</v>
      </c>
      <c r="E172" s="186">
        <f>E167+E168+E169+E170+E171</f>
        <v>26.32</v>
      </c>
      <c r="F172" s="186">
        <f>F167+F168+F169+F170+F171</f>
        <v>155.52000000000001</v>
      </c>
      <c r="G172" s="186">
        <f>G167+G168+G169+G170+G171</f>
        <v>1067</v>
      </c>
      <c r="H172" s="186">
        <f>H167+H168+H169+H170+H171</f>
        <v>21.610000000000003</v>
      </c>
      <c r="I172" s="180"/>
    </row>
    <row r="173" spans="1:9" ht="21.95" customHeight="1" x14ac:dyDescent="0.2">
      <c r="A173" s="37"/>
      <c r="B173" s="287" t="s">
        <v>19</v>
      </c>
      <c r="C173" s="287"/>
      <c r="D173" s="287"/>
      <c r="E173" s="287"/>
      <c r="F173" s="287"/>
      <c r="G173" s="287"/>
      <c r="H173" s="287"/>
      <c r="I173" s="50">
        <f>G172/G190</f>
        <v>0.31425146596689024</v>
      </c>
    </row>
    <row r="174" spans="1:9" ht="21.95" customHeight="1" x14ac:dyDescent="0.2">
      <c r="A174" s="180" t="s">
        <v>30</v>
      </c>
      <c r="B174" s="78" t="s">
        <v>31</v>
      </c>
      <c r="C174" s="41">
        <v>30</v>
      </c>
      <c r="D174" s="42">
        <v>2.25</v>
      </c>
      <c r="E174" s="42">
        <v>2.94</v>
      </c>
      <c r="F174" s="42">
        <v>22.32</v>
      </c>
      <c r="G174" s="42">
        <v>125.1</v>
      </c>
      <c r="H174" s="178">
        <v>0</v>
      </c>
      <c r="I174" s="61" t="s">
        <v>218</v>
      </c>
    </row>
    <row r="175" spans="1:9" ht="21.95" customHeight="1" x14ac:dyDescent="0.2">
      <c r="A175" s="38" t="s">
        <v>32</v>
      </c>
      <c r="B175" s="76" t="s">
        <v>229</v>
      </c>
      <c r="C175" s="130">
        <v>200</v>
      </c>
      <c r="D175" s="131">
        <v>1</v>
      </c>
      <c r="E175" s="56">
        <v>0.2</v>
      </c>
      <c r="F175" s="56">
        <v>20.2</v>
      </c>
      <c r="G175" s="56">
        <v>86.6</v>
      </c>
      <c r="H175" s="180">
        <v>4</v>
      </c>
      <c r="I175" s="180" t="s">
        <v>217</v>
      </c>
    </row>
    <row r="176" spans="1:9" ht="21.95" customHeight="1" x14ac:dyDescent="0.2">
      <c r="A176" s="38"/>
      <c r="B176" s="70" t="s">
        <v>101</v>
      </c>
      <c r="C176" s="186">
        <v>250</v>
      </c>
      <c r="D176" s="180">
        <v>2.25</v>
      </c>
      <c r="E176" s="180">
        <v>0.5</v>
      </c>
      <c r="F176" s="180">
        <v>20.25</v>
      </c>
      <c r="G176" s="180">
        <v>107.5</v>
      </c>
      <c r="H176" s="180">
        <v>150</v>
      </c>
      <c r="I176" s="180" t="s">
        <v>219</v>
      </c>
    </row>
    <row r="177" spans="1:9" ht="21.95" customHeight="1" x14ac:dyDescent="0.2">
      <c r="A177" s="37"/>
      <c r="B177" s="70" t="s">
        <v>18</v>
      </c>
      <c r="C177" s="186">
        <v>480</v>
      </c>
      <c r="D177" s="180">
        <f>SUM(D174:D176)</f>
        <v>5.5</v>
      </c>
      <c r="E177" s="180">
        <f t="shared" ref="E177:H177" si="9">SUM(E174:E176)</f>
        <v>3.64</v>
      </c>
      <c r="F177" s="180">
        <f t="shared" si="9"/>
        <v>62.769999999999996</v>
      </c>
      <c r="G177" s="180">
        <f t="shared" si="9"/>
        <v>319.2</v>
      </c>
      <c r="H177" s="180">
        <f t="shared" si="9"/>
        <v>154</v>
      </c>
      <c r="I177" s="180"/>
    </row>
    <row r="178" spans="1:9" ht="21.95" customHeight="1" x14ac:dyDescent="0.2">
      <c r="A178" s="38"/>
      <c r="B178" s="287" t="s">
        <v>19</v>
      </c>
      <c r="C178" s="287"/>
      <c r="D178" s="287"/>
      <c r="E178" s="287"/>
      <c r="F178" s="287"/>
      <c r="G178" s="287"/>
      <c r="H178" s="287"/>
      <c r="I178" s="50">
        <f>G177/G190</f>
        <v>9.4010372949045323E-2</v>
      </c>
    </row>
    <row r="179" spans="1:9" ht="21.95" customHeight="1" x14ac:dyDescent="0.2">
      <c r="A179" s="180" t="s">
        <v>33</v>
      </c>
      <c r="B179" s="70" t="s">
        <v>34</v>
      </c>
      <c r="C179" s="186">
        <v>80</v>
      </c>
      <c r="D179" s="180">
        <v>0.88</v>
      </c>
      <c r="E179" s="180">
        <v>0.16</v>
      </c>
      <c r="F179" s="180">
        <v>3.04</v>
      </c>
      <c r="G179" s="180">
        <v>17.600000000000001</v>
      </c>
      <c r="H179" s="180">
        <v>14</v>
      </c>
      <c r="I179" s="180" t="s">
        <v>159</v>
      </c>
    </row>
    <row r="180" spans="1:9" ht="42.75" customHeight="1" x14ac:dyDescent="0.2">
      <c r="A180" s="37" t="s">
        <v>35</v>
      </c>
      <c r="B180" s="76" t="s">
        <v>252</v>
      </c>
      <c r="C180" s="186" t="s">
        <v>23</v>
      </c>
      <c r="D180" s="186">
        <v>11.85</v>
      </c>
      <c r="E180" s="186">
        <v>12.15</v>
      </c>
      <c r="F180" s="186">
        <v>13.39</v>
      </c>
      <c r="G180" s="186">
        <v>210</v>
      </c>
      <c r="H180" s="186">
        <v>0.28999999999999998</v>
      </c>
      <c r="I180" s="180" t="s">
        <v>253</v>
      </c>
    </row>
    <row r="181" spans="1:9" ht="21.95" customHeight="1" x14ac:dyDescent="0.2">
      <c r="A181" s="49"/>
      <c r="B181" s="70" t="s">
        <v>132</v>
      </c>
      <c r="C181" s="186">
        <v>250</v>
      </c>
      <c r="D181" s="180">
        <v>5.0999999999999996</v>
      </c>
      <c r="E181" s="180">
        <v>8</v>
      </c>
      <c r="F181" s="180">
        <v>34.07</v>
      </c>
      <c r="G181" s="180">
        <v>228.75</v>
      </c>
      <c r="H181" s="180">
        <v>30.26</v>
      </c>
      <c r="I181" s="180" t="s">
        <v>222</v>
      </c>
    </row>
    <row r="182" spans="1:9" ht="21.95" customHeight="1" x14ac:dyDescent="0.2">
      <c r="A182" s="37"/>
      <c r="B182" s="70" t="s">
        <v>208</v>
      </c>
      <c r="C182" s="186" t="s">
        <v>209</v>
      </c>
      <c r="D182" s="180">
        <v>0.12</v>
      </c>
      <c r="E182" s="180">
        <v>0.02</v>
      </c>
      <c r="F182" s="180">
        <v>9.76</v>
      </c>
      <c r="G182" s="180">
        <v>40</v>
      </c>
      <c r="H182" s="180">
        <v>0.11</v>
      </c>
      <c r="I182" s="180" t="s">
        <v>221</v>
      </c>
    </row>
    <row r="183" spans="1:9" ht="21.95" customHeight="1" x14ac:dyDescent="0.2">
      <c r="A183" s="46"/>
      <c r="B183" s="70" t="s">
        <v>40</v>
      </c>
      <c r="C183" s="186" t="s">
        <v>41</v>
      </c>
      <c r="D183" s="56">
        <v>7.1</v>
      </c>
      <c r="E183" s="177">
        <v>1</v>
      </c>
      <c r="F183" s="180">
        <v>44.4</v>
      </c>
      <c r="G183" s="177">
        <v>216.5</v>
      </c>
      <c r="H183" s="180"/>
      <c r="I183" s="180" t="s">
        <v>220</v>
      </c>
    </row>
    <row r="184" spans="1:9" ht="21.95" customHeight="1" x14ac:dyDescent="0.2">
      <c r="A184" s="53"/>
      <c r="B184" s="70" t="s">
        <v>18</v>
      </c>
      <c r="C184" s="186">
        <v>800</v>
      </c>
      <c r="D184" s="186">
        <f>SUM(D179:D183)</f>
        <v>25.049999999999997</v>
      </c>
      <c r="E184" s="186">
        <f>SUM(E179:E183)</f>
        <v>21.330000000000002</v>
      </c>
      <c r="F184" s="186">
        <f>SUM(F179:F183)</f>
        <v>104.66</v>
      </c>
      <c r="G184" s="186">
        <f>SUM(G179:G183)</f>
        <v>712.85</v>
      </c>
      <c r="H184" s="186">
        <f>SUM(H179:H183)</f>
        <v>44.66</v>
      </c>
      <c r="I184" s="180"/>
    </row>
    <row r="185" spans="1:9" ht="21.95" customHeight="1" x14ac:dyDescent="0.2">
      <c r="A185" s="53"/>
      <c r="B185" s="287" t="s">
        <v>19</v>
      </c>
      <c r="C185" s="287"/>
      <c r="D185" s="287"/>
      <c r="E185" s="287"/>
      <c r="F185" s="287"/>
      <c r="G185" s="287"/>
      <c r="H185" s="287"/>
      <c r="I185" s="50">
        <f>G184/G190</f>
        <v>0.20994766402483384</v>
      </c>
    </row>
    <row r="186" spans="1:9" ht="21.95" customHeight="1" x14ac:dyDescent="0.2">
      <c r="A186" s="180" t="s">
        <v>42</v>
      </c>
      <c r="B186" s="67" t="s">
        <v>196</v>
      </c>
      <c r="C186" s="187">
        <v>200</v>
      </c>
      <c r="D186" s="181">
        <v>5.8</v>
      </c>
      <c r="E186" s="181">
        <v>5</v>
      </c>
      <c r="F186" s="181">
        <v>8.4</v>
      </c>
      <c r="G186" s="181">
        <v>102</v>
      </c>
      <c r="H186" s="181">
        <v>0.6</v>
      </c>
      <c r="I186" s="180" t="s">
        <v>244</v>
      </c>
    </row>
    <row r="187" spans="1:9" s="45" customFormat="1" ht="21.95" customHeight="1" x14ac:dyDescent="0.2">
      <c r="A187" s="19" t="s">
        <v>43</v>
      </c>
      <c r="B187" s="70" t="s">
        <v>17</v>
      </c>
      <c r="C187" s="186">
        <v>24</v>
      </c>
      <c r="D187" s="180">
        <v>6.4</v>
      </c>
      <c r="E187" s="180">
        <v>8</v>
      </c>
      <c r="F187" s="180">
        <v>66</v>
      </c>
      <c r="G187" s="180">
        <v>360</v>
      </c>
      <c r="H187" s="180">
        <v>0</v>
      </c>
      <c r="I187" s="180"/>
    </row>
    <row r="188" spans="1:9" ht="21.95" customHeight="1" x14ac:dyDescent="0.2">
      <c r="A188" s="19"/>
      <c r="B188" s="67" t="s">
        <v>18</v>
      </c>
      <c r="C188" s="187">
        <v>224</v>
      </c>
      <c r="D188" s="181">
        <f>D186+D187</f>
        <v>12.2</v>
      </c>
      <c r="E188" s="181">
        <f>E186+E187</f>
        <v>13</v>
      </c>
      <c r="F188" s="181">
        <f>F186+F187</f>
        <v>74.400000000000006</v>
      </c>
      <c r="G188" s="181">
        <f>G186+G187</f>
        <v>462</v>
      </c>
      <c r="H188" s="181">
        <f>H186+H187</f>
        <v>0.6</v>
      </c>
      <c r="I188" s="181"/>
    </row>
    <row r="189" spans="1:9" ht="21.95" customHeight="1" x14ac:dyDescent="0.2">
      <c r="A189" s="25"/>
      <c r="B189" s="295" t="s">
        <v>19</v>
      </c>
      <c r="C189" s="295"/>
      <c r="D189" s="295"/>
      <c r="E189" s="295"/>
      <c r="F189" s="295"/>
      <c r="G189" s="295"/>
      <c r="H189" s="295"/>
      <c r="I189" s="26">
        <f>G188/G190</f>
        <v>0.13606764505782876</v>
      </c>
    </row>
    <row r="190" spans="1:9" ht="21.95" customHeight="1" x14ac:dyDescent="0.2">
      <c r="A190" s="55"/>
      <c r="B190" s="70" t="s">
        <v>88</v>
      </c>
      <c r="C190" s="186">
        <f t="shared" ref="C190:H190" si="10">C165+C172+C177+C184+C188</f>
        <v>2973</v>
      </c>
      <c r="D190" s="134">
        <f t="shared" si="10"/>
        <v>125.16999999999999</v>
      </c>
      <c r="E190" s="134">
        <f t="shared" si="10"/>
        <v>99.17</v>
      </c>
      <c r="F190" s="134">
        <f t="shared" si="10"/>
        <v>485.65</v>
      </c>
      <c r="G190" s="134">
        <f t="shared" si="10"/>
        <v>3395.37</v>
      </c>
      <c r="H190" s="134">
        <f t="shared" si="10"/>
        <v>222.89</v>
      </c>
      <c r="I190" s="50">
        <f>I166+I173+I178+I185+I189</f>
        <v>1</v>
      </c>
    </row>
    <row r="191" spans="1:9" ht="21.95" customHeight="1" x14ac:dyDescent="0.2">
      <c r="A191" s="54"/>
      <c r="B191" s="80"/>
      <c r="C191" s="180"/>
      <c r="D191" s="180"/>
      <c r="E191" s="180"/>
      <c r="F191" s="180"/>
      <c r="G191" s="180"/>
      <c r="H191" s="180"/>
      <c r="I191" s="50"/>
    </row>
    <row r="192" spans="1:9" ht="20.100000000000001" customHeight="1" x14ac:dyDescent="0.2">
      <c r="A192" s="287"/>
      <c r="B192" s="287"/>
      <c r="C192" s="287"/>
      <c r="D192" s="287"/>
      <c r="E192" s="287"/>
      <c r="F192" s="287"/>
      <c r="G192" s="287"/>
      <c r="H192" s="287"/>
      <c r="I192" s="287"/>
    </row>
    <row r="193" spans="1:9" ht="20.100000000000001" customHeight="1" x14ac:dyDescent="0.2">
      <c r="A193" s="287"/>
      <c r="B193" s="287"/>
      <c r="C193" s="287"/>
      <c r="D193" s="287"/>
      <c r="E193" s="287"/>
      <c r="F193" s="287"/>
      <c r="G193" s="287"/>
      <c r="H193" s="287"/>
      <c r="I193" s="287"/>
    </row>
    <row r="194" spans="1:9" ht="20.100000000000001" customHeight="1" x14ac:dyDescent="0.2">
      <c r="A194" s="287"/>
      <c r="B194" s="287"/>
      <c r="C194" s="287"/>
      <c r="D194" s="287"/>
      <c r="E194" s="287"/>
      <c r="F194" s="287"/>
      <c r="G194" s="287"/>
      <c r="H194" s="287"/>
      <c r="I194" s="287"/>
    </row>
    <row r="195" spans="1:9" ht="20.100000000000001" customHeight="1" x14ac:dyDescent="0.2">
      <c r="A195" s="287"/>
      <c r="B195" s="287"/>
      <c r="C195" s="287"/>
      <c r="D195" s="287"/>
      <c r="E195" s="287"/>
      <c r="F195" s="287"/>
      <c r="G195" s="287"/>
      <c r="H195" s="287"/>
      <c r="I195" s="287"/>
    </row>
    <row r="196" spans="1:9" ht="20.100000000000001" customHeight="1" x14ac:dyDescent="0.2">
      <c r="A196" s="287"/>
      <c r="B196" s="287"/>
      <c r="C196" s="287"/>
      <c r="D196" s="287"/>
      <c r="E196" s="287"/>
      <c r="F196" s="287"/>
      <c r="G196" s="287"/>
      <c r="H196" s="287"/>
      <c r="I196" s="287"/>
    </row>
    <row r="197" spans="1:9" ht="99.75" customHeight="1" x14ac:dyDescent="0.2">
      <c r="A197" s="47" t="s">
        <v>0</v>
      </c>
      <c r="B197" s="79" t="s">
        <v>1</v>
      </c>
      <c r="C197" s="47" t="s">
        <v>2</v>
      </c>
      <c r="D197" s="186" t="s">
        <v>3</v>
      </c>
      <c r="E197" s="186" t="s">
        <v>4</v>
      </c>
      <c r="F197" s="186" t="s">
        <v>5</v>
      </c>
      <c r="G197" s="47" t="s">
        <v>6</v>
      </c>
      <c r="H197" s="186" t="s">
        <v>7</v>
      </c>
      <c r="I197" s="47" t="s">
        <v>199</v>
      </c>
    </row>
    <row r="198" spans="1:9" ht="21.95" customHeight="1" x14ac:dyDescent="0.2">
      <c r="A198" s="180">
        <v>1</v>
      </c>
      <c r="B198" s="80">
        <v>2</v>
      </c>
      <c r="C198" s="186">
        <v>3</v>
      </c>
      <c r="D198" s="180">
        <v>6</v>
      </c>
      <c r="E198" s="180">
        <v>7</v>
      </c>
      <c r="F198" s="180">
        <v>8</v>
      </c>
      <c r="G198" s="180">
        <v>9</v>
      </c>
      <c r="H198" s="180">
        <v>10</v>
      </c>
      <c r="I198" s="180">
        <v>11</v>
      </c>
    </row>
    <row r="199" spans="1:9" ht="21.95" customHeight="1" x14ac:dyDescent="0.2">
      <c r="A199" s="181" t="s">
        <v>190</v>
      </c>
      <c r="B199" s="70" t="s">
        <v>165</v>
      </c>
      <c r="C199" s="58" t="s">
        <v>46</v>
      </c>
      <c r="D199" s="180">
        <v>2.33</v>
      </c>
      <c r="E199" s="180">
        <v>8.1199999999999992</v>
      </c>
      <c r="F199" s="180">
        <v>15.55</v>
      </c>
      <c r="G199" s="180">
        <v>144.6</v>
      </c>
      <c r="H199" s="180">
        <v>0</v>
      </c>
      <c r="I199" s="181" t="s">
        <v>160</v>
      </c>
    </row>
    <row r="200" spans="1:9" ht="21.95" customHeight="1" x14ac:dyDescent="0.2">
      <c r="A200" s="180" t="s">
        <v>11</v>
      </c>
      <c r="B200" s="70" t="s">
        <v>152</v>
      </c>
      <c r="C200" s="186" t="s">
        <v>64</v>
      </c>
      <c r="D200" s="180">
        <v>7.61</v>
      </c>
      <c r="E200" s="180">
        <v>11.59</v>
      </c>
      <c r="F200" s="180">
        <v>40.44</v>
      </c>
      <c r="G200" s="180">
        <v>297.25</v>
      </c>
      <c r="H200" s="180">
        <v>1.47</v>
      </c>
      <c r="I200" s="180" t="s">
        <v>89</v>
      </c>
    </row>
    <row r="201" spans="1:9" ht="21.95" customHeight="1" x14ac:dyDescent="0.2">
      <c r="A201" s="37" t="s">
        <v>12</v>
      </c>
      <c r="B201" s="70" t="s">
        <v>90</v>
      </c>
      <c r="C201" s="186" t="s">
        <v>91</v>
      </c>
      <c r="D201" s="56">
        <v>1.52</v>
      </c>
      <c r="E201" s="57">
        <v>1.35</v>
      </c>
      <c r="F201" s="180">
        <v>15.9</v>
      </c>
      <c r="G201" s="177">
        <v>81</v>
      </c>
      <c r="H201" s="180">
        <v>1.33</v>
      </c>
      <c r="I201" s="178" t="s">
        <v>92</v>
      </c>
    </row>
    <row r="202" spans="1:9" ht="21.95" customHeight="1" x14ac:dyDescent="0.2">
      <c r="A202" s="30"/>
      <c r="B202" s="70" t="s">
        <v>10</v>
      </c>
      <c r="C202" s="186">
        <v>24</v>
      </c>
      <c r="D202" s="180">
        <v>1.8</v>
      </c>
      <c r="E202" s="180">
        <v>0.7</v>
      </c>
      <c r="F202" s="180">
        <v>12.34</v>
      </c>
      <c r="G202" s="180">
        <v>62.88</v>
      </c>
      <c r="H202" s="180">
        <v>0</v>
      </c>
      <c r="I202" s="32" t="s">
        <v>235</v>
      </c>
    </row>
    <row r="203" spans="1:9" ht="21.95" customHeight="1" x14ac:dyDescent="0.2">
      <c r="A203" s="30"/>
      <c r="B203" s="70" t="s">
        <v>18</v>
      </c>
      <c r="C203" s="186">
        <v>539</v>
      </c>
      <c r="D203" s="186">
        <f>D199+D200+D201+D202</f>
        <v>13.260000000000002</v>
      </c>
      <c r="E203" s="186">
        <f>E199+E200+E201+E202</f>
        <v>21.76</v>
      </c>
      <c r="F203" s="186">
        <f>F199+F200+F201+F202</f>
        <v>84.23</v>
      </c>
      <c r="G203" s="186">
        <f>G199+G200+G201+G202</f>
        <v>585.73</v>
      </c>
      <c r="H203" s="186">
        <f>H199+H200+H201+H202</f>
        <v>2.8</v>
      </c>
      <c r="I203" s="32"/>
    </row>
    <row r="204" spans="1:9" ht="21.95" customHeight="1" x14ac:dyDescent="0.2">
      <c r="A204" s="30"/>
      <c r="B204" s="287"/>
      <c r="C204" s="287"/>
      <c r="D204" s="287"/>
      <c r="E204" s="287"/>
      <c r="F204" s="287"/>
      <c r="G204" s="287"/>
      <c r="H204" s="287"/>
      <c r="I204" s="51">
        <f>G203/G228</f>
        <v>0.20001434210706043</v>
      </c>
    </row>
    <row r="205" spans="1:9" ht="21.95" customHeight="1" x14ac:dyDescent="0.2">
      <c r="A205" s="180" t="s">
        <v>20</v>
      </c>
      <c r="B205" s="70" t="s">
        <v>34</v>
      </c>
      <c r="C205" s="186">
        <v>80</v>
      </c>
      <c r="D205" s="180">
        <v>0.88</v>
      </c>
      <c r="E205" s="180">
        <v>0.16</v>
      </c>
      <c r="F205" s="180">
        <v>3.04</v>
      </c>
      <c r="G205" s="180">
        <v>17.600000000000001</v>
      </c>
      <c r="H205" s="180">
        <v>14</v>
      </c>
      <c r="I205" s="180" t="s">
        <v>159</v>
      </c>
    </row>
    <row r="206" spans="1:9" ht="37.9" customHeight="1" x14ac:dyDescent="0.2">
      <c r="A206" s="38" t="s">
        <v>22</v>
      </c>
      <c r="B206" s="69" t="s">
        <v>289</v>
      </c>
      <c r="C206" s="186">
        <v>350</v>
      </c>
      <c r="D206" s="180">
        <v>2.23</v>
      </c>
      <c r="E206" s="180">
        <v>6.99</v>
      </c>
      <c r="F206" s="180">
        <v>12.81</v>
      </c>
      <c r="G206" s="180">
        <v>133.35</v>
      </c>
      <c r="H206" s="180">
        <v>14.53</v>
      </c>
      <c r="I206" s="180" t="s">
        <v>94</v>
      </c>
    </row>
    <row r="207" spans="1:9" ht="34.5" customHeight="1" x14ac:dyDescent="0.2">
      <c r="A207" s="38"/>
      <c r="B207" s="68" t="s">
        <v>182</v>
      </c>
      <c r="C207" s="33" t="s">
        <v>23</v>
      </c>
      <c r="D207" s="34">
        <v>27.96</v>
      </c>
      <c r="E207" s="34">
        <v>22.42</v>
      </c>
      <c r="F207" s="34">
        <v>3.78</v>
      </c>
      <c r="G207" s="34">
        <v>319.55</v>
      </c>
      <c r="H207" s="34">
        <v>1.91</v>
      </c>
      <c r="I207" s="164" t="s">
        <v>256</v>
      </c>
    </row>
    <row r="208" spans="1:9" ht="21.95" customHeight="1" x14ac:dyDescent="0.2">
      <c r="A208" s="38"/>
      <c r="B208" s="76" t="s">
        <v>136</v>
      </c>
      <c r="C208" s="186">
        <v>200</v>
      </c>
      <c r="D208" s="180">
        <v>11.69</v>
      </c>
      <c r="E208" s="180">
        <v>3.08</v>
      </c>
      <c r="F208" s="180">
        <v>52.98</v>
      </c>
      <c r="G208" s="180">
        <v>285.33</v>
      </c>
      <c r="H208" s="180">
        <v>0</v>
      </c>
      <c r="I208" s="178" t="s">
        <v>66</v>
      </c>
    </row>
    <row r="209" spans="1:9" ht="21.95" customHeight="1" x14ac:dyDescent="0.2">
      <c r="A209" s="59"/>
      <c r="B209" s="72" t="s">
        <v>52</v>
      </c>
      <c r="C209" s="33">
        <v>200</v>
      </c>
      <c r="D209" s="34">
        <v>0.1</v>
      </c>
      <c r="E209" s="34"/>
      <c r="F209" s="34">
        <v>30.8</v>
      </c>
      <c r="G209" s="34">
        <v>123.5</v>
      </c>
      <c r="H209" s="34"/>
      <c r="I209" s="34"/>
    </row>
    <row r="210" spans="1:9" ht="21.95" customHeight="1" x14ac:dyDescent="0.2">
      <c r="A210" s="38"/>
      <c r="B210" s="70" t="s">
        <v>40</v>
      </c>
      <c r="C210" s="186" t="s">
        <v>29</v>
      </c>
      <c r="D210" s="180">
        <v>5.68</v>
      </c>
      <c r="E210" s="180">
        <v>0.8</v>
      </c>
      <c r="F210" s="180">
        <v>35.520000000000003</v>
      </c>
      <c r="G210" s="180">
        <v>173.2</v>
      </c>
      <c r="H210" s="180"/>
      <c r="I210" s="180" t="s">
        <v>220</v>
      </c>
    </row>
    <row r="211" spans="1:9" ht="21.95" customHeight="1" x14ac:dyDescent="0.2">
      <c r="A211" s="180"/>
      <c r="B211" s="70" t="s">
        <v>18</v>
      </c>
      <c r="C211" s="186">
        <v>1060</v>
      </c>
      <c r="D211" s="180">
        <f>D205+D206+D207+D208+D209+D210</f>
        <v>48.54</v>
      </c>
      <c r="E211" s="180">
        <f>E205+E206+E207+E208+E209+E210</f>
        <v>33.449999999999996</v>
      </c>
      <c r="F211" s="180">
        <f>F205+F206+F207+F208+F209+F210</f>
        <v>138.93</v>
      </c>
      <c r="G211" s="180">
        <f>G205+G206+G207+G208+G209+G210</f>
        <v>1052.53</v>
      </c>
      <c r="H211" s="180">
        <f>H205+H206+H207+H208+H209+H210</f>
        <v>30.44</v>
      </c>
      <c r="I211" s="180"/>
    </row>
    <row r="212" spans="1:9" ht="21.95" customHeight="1" x14ac:dyDescent="0.2">
      <c r="A212" s="180"/>
      <c r="B212" s="287" t="s">
        <v>19</v>
      </c>
      <c r="C212" s="287"/>
      <c r="D212" s="287"/>
      <c r="E212" s="287"/>
      <c r="F212" s="287"/>
      <c r="G212" s="287"/>
      <c r="H212" s="287"/>
      <c r="I212" s="51">
        <f>G211/G228</f>
        <v>0.35941661772138067</v>
      </c>
    </row>
    <row r="213" spans="1:9" ht="21.95" customHeight="1" x14ac:dyDescent="0.2">
      <c r="A213" s="180" t="s">
        <v>30</v>
      </c>
      <c r="B213" s="78" t="s">
        <v>69</v>
      </c>
      <c r="C213" s="126">
        <v>30</v>
      </c>
      <c r="D213" s="61">
        <v>1.17</v>
      </c>
      <c r="E213" s="61">
        <v>9.18</v>
      </c>
      <c r="F213" s="61">
        <v>18.75</v>
      </c>
      <c r="G213" s="61">
        <v>162.6</v>
      </c>
      <c r="H213" s="61">
        <v>0</v>
      </c>
      <c r="I213" s="61" t="s">
        <v>241</v>
      </c>
    </row>
    <row r="214" spans="1:9" ht="21.95" customHeight="1" x14ac:dyDescent="0.2">
      <c r="A214" s="38" t="s">
        <v>32</v>
      </c>
      <c r="B214" s="76" t="s">
        <v>229</v>
      </c>
      <c r="C214" s="130">
        <v>200</v>
      </c>
      <c r="D214" s="131">
        <v>1</v>
      </c>
      <c r="E214" s="56">
        <v>0.2</v>
      </c>
      <c r="F214" s="56">
        <v>20.2</v>
      </c>
      <c r="G214" s="56">
        <v>86.6</v>
      </c>
      <c r="H214" s="180">
        <v>4</v>
      </c>
      <c r="I214" s="180" t="s">
        <v>217</v>
      </c>
    </row>
    <row r="215" spans="1:9" ht="21.95" customHeight="1" x14ac:dyDescent="0.2">
      <c r="A215" s="55"/>
      <c r="B215" s="70" t="s">
        <v>18</v>
      </c>
      <c r="C215" s="186">
        <v>230</v>
      </c>
      <c r="D215" s="186">
        <f>D214+D213</f>
        <v>2.17</v>
      </c>
      <c r="E215" s="186">
        <f t="shared" ref="E215:H215" si="11">E214+E213</f>
        <v>9.379999999999999</v>
      </c>
      <c r="F215" s="186">
        <f t="shared" si="11"/>
        <v>38.950000000000003</v>
      </c>
      <c r="G215" s="186">
        <f t="shared" si="11"/>
        <v>249.2</v>
      </c>
      <c r="H215" s="186">
        <f t="shared" si="11"/>
        <v>4</v>
      </c>
      <c r="I215" s="180"/>
    </row>
    <row r="216" spans="1:9" ht="21.95" customHeight="1" x14ac:dyDescent="0.2">
      <c r="A216" s="37"/>
      <c r="B216" s="287" t="s">
        <v>19</v>
      </c>
      <c r="C216" s="287"/>
      <c r="D216" s="287"/>
      <c r="E216" s="287"/>
      <c r="F216" s="287"/>
      <c r="G216" s="287"/>
      <c r="H216" s="287"/>
      <c r="I216" s="50">
        <f>G215/G228</f>
        <v>8.5096501891792214E-2</v>
      </c>
    </row>
    <row r="217" spans="1:9" ht="21.95" customHeight="1" x14ac:dyDescent="0.2">
      <c r="A217" s="180" t="s">
        <v>33</v>
      </c>
      <c r="B217" s="70" t="s">
        <v>21</v>
      </c>
      <c r="C217" s="186">
        <v>80</v>
      </c>
      <c r="D217" s="180">
        <v>0.56000000000000005</v>
      </c>
      <c r="E217" s="180">
        <v>0.08</v>
      </c>
      <c r="F217" s="180">
        <v>1.52</v>
      </c>
      <c r="G217" s="180">
        <v>9.6</v>
      </c>
      <c r="H217" s="180">
        <v>3.92</v>
      </c>
      <c r="I217" s="180" t="s">
        <v>159</v>
      </c>
    </row>
    <row r="218" spans="1:9" s="45" customFormat="1" ht="21.95" customHeight="1" x14ac:dyDescent="0.2">
      <c r="A218" s="22" t="s">
        <v>35</v>
      </c>
      <c r="B218" s="68" t="s">
        <v>254</v>
      </c>
      <c r="C218" s="33">
        <v>130</v>
      </c>
      <c r="D218" s="34">
        <v>29.12</v>
      </c>
      <c r="E218" s="34">
        <v>10.41</v>
      </c>
      <c r="F218" s="34">
        <v>8.3699999999999992</v>
      </c>
      <c r="G218" s="34">
        <v>245.38</v>
      </c>
      <c r="H218" s="34">
        <v>0.98</v>
      </c>
      <c r="I218" s="165" t="s">
        <v>255</v>
      </c>
    </row>
    <row r="219" spans="1:9" ht="21.95" customHeight="1" x14ac:dyDescent="0.2">
      <c r="A219" s="22"/>
      <c r="B219" s="76" t="s">
        <v>99</v>
      </c>
      <c r="C219" s="186">
        <v>250</v>
      </c>
      <c r="D219" s="180">
        <v>5.0999999999999996</v>
      </c>
      <c r="E219" s="180">
        <v>9.1999999999999993</v>
      </c>
      <c r="F219" s="180">
        <v>9.86</v>
      </c>
      <c r="G219" s="180">
        <v>192.5</v>
      </c>
      <c r="H219" s="180">
        <v>42.7</v>
      </c>
      <c r="I219" s="178" t="s">
        <v>100</v>
      </c>
    </row>
    <row r="220" spans="1:9" ht="21.95" customHeight="1" x14ac:dyDescent="0.2">
      <c r="A220" s="37"/>
      <c r="B220" s="70" t="s">
        <v>111</v>
      </c>
      <c r="C220" s="186" t="s">
        <v>71</v>
      </c>
      <c r="D220" s="180">
        <v>7.0000000000000007E-2</v>
      </c>
      <c r="E220" s="180">
        <v>0.02</v>
      </c>
      <c r="F220" s="180">
        <v>15</v>
      </c>
      <c r="G220" s="180">
        <v>60</v>
      </c>
      <c r="H220" s="180">
        <v>0.03</v>
      </c>
      <c r="I220" s="180" t="s">
        <v>112</v>
      </c>
    </row>
    <row r="221" spans="1:9" ht="21.95" customHeight="1" x14ac:dyDescent="0.2">
      <c r="A221" s="38"/>
      <c r="B221" s="70" t="s">
        <v>40</v>
      </c>
      <c r="C221" s="186" t="s">
        <v>41</v>
      </c>
      <c r="D221" s="56">
        <v>7.1</v>
      </c>
      <c r="E221" s="177">
        <v>1</v>
      </c>
      <c r="F221" s="180">
        <v>44.4</v>
      </c>
      <c r="G221" s="177">
        <v>216.5</v>
      </c>
      <c r="H221" s="180"/>
      <c r="I221" s="180" t="s">
        <v>220</v>
      </c>
    </row>
    <row r="222" spans="1:9" ht="21.95" customHeight="1" x14ac:dyDescent="0.2">
      <c r="A222" s="55"/>
      <c r="B222" s="70" t="s">
        <v>18</v>
      </c>
      <c r="C222" s="186">
        <v>790</v>
      </c>
      <c r="D222" s="180">
        <f>D217+D218+D219++D220+D221</f>
        <v>41.95</v>
      </c>
      <c r="E222" s="180">
        <f>E217+E218+E219++E220+E221</f>
        <v>20.709999999999997</v>
      </c>
      <c r="F222" s="180">
        <f>F217+F218+F219++F220+F221</f>
        <v>79.150000000000006</v>
      </c>
      <c r="G222" s="180">
        <f>G217+G218+G219++G220+G221</f>
        <v>723.98</v>
      </c>
      <c r="H222" s="180">
        <f>H217+H218+H219++H220+H221</f>
        <v>47.63</v>
      </c>
      <c r="I222" s="180"/>
    </row>
    <row r="223" spans="1:9" ht="21.95" customHeight="1" x14ac:dyDescent="0.2">
      <c r="A223" s="180"/>
      <c r="B223" s="287" t="s">
        <v>19</v>
      </c>
      <c r="C223" s="287"/>
      <c r="D223" s="287"/>
      <c r="E223" s="287"/>
      <c r="F223" s="287"/>
      <c r="G223" s="287"/>
      <c r="H223" s="287"/>
      <c r="I223" s="51">
        <f>G222/G228</f>
        <v>0.2472237778475912</v>
      </c>
    </row>
    <row r="224" spans="1:9" ht="21.95" customHeight="1" x14ac:dyDescent="0.2">
      <c r="A224" s="180" t="s">
        <v>42</v>
      </c>
      <c r="B224" s="70" t="s">
        <v>197</v>
      </c>
      <c r="C224" s="186">
        <v>200</v>
      </c>
      <c r="D224" s="180">
        <v>5.8</v>
      </c>
      <c r="E224" s="180">
        <v>5</v>
      </c>
      <c r="F224" s="180">
        <v>8.4</v>
      </c>
      <c r="G224" s="180">
        <v>102</v>
      </c>
      <c r="H224" s="180">
        <v>0.6</v>
      </c>
      <c r="I224" s="178" t="s">
        <v>244</v>
      </c>
    </row>
    <row r="225" spans="1:9" s="48" customFormat="1" ht="21.95" customHeight="1" x14ac:dyDescent="0.2">
      <c r="A225" s="19" t="s">
        <v>43</v>
      </c>
      <c r="B225" s="70" t="s">
        <v>302</v>
      </c>
      <c r="C225" s="186">
        <v>85</v>
      </c>
      <c r="D225" s="180">
        <v>8.58</v>
      </c>
      <c r="E225" s="180">
        <v>9.44</v>
      </c>
      <c r="F225" s="180">
        <v>24.02</v>
      </c>
      <c r="G225" s="180">
        <v>215</v>
      </c>
      <c r="H225" s="180">
        <v>2.0099999999999998</v>
      </c>
      <c r="I225" s="180"/>
    </row>
    <row r="226" spans="1:9" ht="21.95" customHeight="1" x14ac:dyDescent="0.2">
      <c r="A226" s="54"/>
      <c r="B226" s="70" t="s">
        <v>18</v>
      </c>
      <c r="C226" s="186">
        <v>285</v>
      </c>
      <c r="D226" s="186">
        <f>D224+D225</f>
        <v>14.379999999999999</v>
      </c>
      <c r="E226" s="186">
        <f>E224+E225</f>
        <v>14.44</v>
      </c>
      <c r="F226" s="186">
        <f>F224+F225</f>
        <v>32.42</v>
      </c>
      <c r="G226" s="186">
        <f>G224+G225</f>
        <v>317</v>
      </c>
      <c r="H226" s="186">
        <f>H224+H225</f>
        <v>2.61</v>
      </c>
      <c r="I226" s="180"/>
    </row>
    <row r="227" spans="1:9" ht="21.95" customHeight="1" x14ac:dyDescent="0.2">
      <c r="A227" s="55"/>
      <c r="B227" s="287" t="s">
        <v>19</v>
      </c>
      <c r="C227" s="287"/>
      <c r="D227" s="287"/>
      <c r="E227" s="287"/>
      <c r="F227" s="287"/>
      <c r="G227" s="287"/>
      <c r="H227" s="287"/>
      <c r="I227" s="51">
        <f>G226/G228</f>
        <v>0.10824876043217549</v>
      </c>
    </row>
    <row r="228" spans="1:9" ht="21.95" customHeight="1" x14ac:dyDescent="0.2">
      <c r="A228" s="37"/>
      <c r="B228" s="70" t="s">
        <v>97</v>
      </c>
      <c r="C228" s="186">
        <f t="shared" ref="C228:H228" si="12">C203+C211+C215+C222+C226</f>
        <v>2904</v>
      </c>
      <c r="D228" s="186">
        <f t="shared" si="12"/>
        <v>120.3</v>
      </c>
      <c r="E228" s="186">
        <f t="shared" si="12"/>
        <v>99.739999999999981</v>
      </c>
      <c r="F228" s="186">
        <f t="shared" si="12"/>
        <v>373.68</v>
      </c>
      <c r="G228" s="186">
        <f t="shared" si="12"/>
        <v>2928.44</v>
      </c>
      <c r="H228" s="186">
        <f t="shared" si="12"/>
        <v>87.48</v>
      </c>
      <c r="I228" s="50">
        <f>I204+I212+I216+I223+I227</f>
        <v>0.99999999999999989</v>
      </c>
    </row>
    <row r="229" spans="1:9" ht="21.95" customHeight="1" x14ac:dyDescent="0.2">
      <c r="A229" s="180"/>
      <c r="B229" s="70"/>
      <c r="C229" s="180"/>
      <c r="D229" s="180"/>
      <c r="E229" s="180"/>
      <c r="F229" s="180"/>
      <c r="G229" s="180"/>
      <c r="H229" s="180"/>
      <c r="I229" s="51"/>
    </row>
    <row r="230" spans="1:9" ht="20.100000000000001" customHeight="1" x14ac:dyDescent="0.2">
      <c r="A230" s="287"/>
      <c r="B230" s="287"/>
      <c r="C230" s="287"/>
      <c r="D230" s="287"/>
      <c r="E230" s="287"/>
      <c r="F230" s="287"/>
      <c r="G230" s="287"/>
      <c r="H230" s="287"/>
      <c r="I230" s="287"/>
    </row>
    <row r="231" spans="1:9" ht="20.100000000000001" customHeight="1" x14ac:dyDescent="0.2">
      <c r="A231" s="287"/>
      <c r="B231" s="287"/>
      <c r="C231" s="287"/>
      <c r="D231" s="287"/>
      <c r="E231" s="287"/>
      <c r="F231" s="287"/>
      <c r="G231" s="287"/>
      <c r="H231" s="287"/>
      <c r="I231" s="287"/>
    </row>
    <row r="232" spans="1:9" ht="20.100000000000001" customHeight="1" x14ac:dyDescent="0.2">
      <c r="A232" s="287"/>
      <c r="B232" s="287"/>
      <c r="C232" s="287"/>
      <c r="D232" s="287"/>
      <c r="E232" s="287"/>
      <c r="F232" s="287"/>
      <c r="G232" s="287"/>
      <c r="H232" s="287"/>
      <c r="I232" s="287"/>
    </row>
    <row r="233" spans="1:9" ht="20.100000000000001" customHeight="1" x14ac:dyDescent="0.2">
      <c r="A233" s="287"/>
      <c r="B233" s="287"/>
      <c r="C233" s="287"/>
      <c r="D233" s="287"/>
      <c r="E233" s="287"/>
      <c r="F233" s="287"/>
      <c r="G233" s="287"/>
      <c r="H233" s="287"/>
      <c r="I233" s="287"/>
    </row>
    <row r="234" spans="1:9" ht="20.100000000000001" customHeight="1" x14ac:dyDescent="0.2">
      <c r="A234" s="287"/>
      <c r="B234" s="287"/>
      <c r="C234" s="287"/>
      <c r="D234" s="287"/>
      <c r="E234" s="287"/>
      <c r="F234" s="287"/>
      <c r="G234" s="287"/>
      <c r="H234" s="287"/>
      <c r="I234" s="287"/>
    </row>
    <row r="235" spans="1:9" ht="99.75" customHeight="1" x14ac:dyDescent="0.2">
      <c r="A235" s="118" t="s">
        <v>0</v>
      </c>
      <c r="B235" s="195" t="s">
        <v>1</v>
      </c>
      <c r="C235" s="118" t="s">
        <v>2</v>
      </c>
      <c r="D235" s="196" t="s">
        <v>3</v>
      </c>
      <c r="E235" s="196" t="s">
        <v>4</v>
      </c>
      <c r="F235" s="196" t="s">
        <v>5</v>
      </c>
      <c r="G235" s="118" t="s">
        <v>6</v>
      </c>
      <c r="H235" s="196" t="s">
        <v>7</v>
      </c>
      <c r="I235" s="118" t="s">
        <v>199</v>
      </c>
    </row>
    <row r="236" spans="1:9" ht="21.95" customHeight="1" x14ac:dyDescent="0.2">
      <c r="A236" s="61">
        <v>1</v>
      </c>
      <c r="B236" s="197">
        <v>2</v>
      </c>
      <c r="C236" s="126">
        <v>3</v>
      </c>
      <c r="D236" s="61">
        <v>6</v>
      </c>
      <c r="E236" s="61">
        <v>7</v>
      </c>
      <c r="F236" s="61">
        <v>8</v>
      </c>
      <c r="G236" s="61">
        <v>9</v>
      </c>
      <c r="H236" s="61">
        <v>10</v>
      </c>
      <c r="I236" s="61">
        <v>11</v>
      </c>
    </row>
    <row r="237" spans="1:9" ht="21.95" customHeight="1" x14ac:dyDescent="0.2">
      <c r="A237" s="56" t="s">
        <v>191</v>
      </c>
      <c r="B237" s="70" t="s">
        <v>166</v>
      </c>
      <c r="C237" s="186" t="s">
        <v>8</v>
      </c>
      <c r="D237" s="155">
        <v>7.59</v>
      </c>
      <c r="E237" s="155">
        <v>13.44</v>
      </c>
      <c r="F237" s="155">
        <v>15.55</v>
      </c>
      <c r="G237" s="156">
        <v>213.27</v>
      </c>
      <c r="H237" s="186">
        <v>0.14000000000000001</v>
      </c>
      <c r="I237" s="56" t="s">
        <v>162</v>
      </c>
    </row>
    <row r="238" spans="1:9" ht="21.95" customHeight="1" x14ac:dyDescent="0.2">
      <c r="A238" s="180" t="s">
        <v>11</v>
      </c>
      <c r="B238" s="70" t="s">
        <v>203</v>
      </c>
      <c r="C238" s="186" t="s">
        <v>64</v>
      </c>
      <c r="D238" s="180">
        <v>9.52</v>
      </c>
      <c r="E238" s="180">
        <v>12.07</v>
      </c>
      <c r="F238" s="180">
        <v>63.45</v>
      </c>
      <c r="G238" s="180">
        <v>401</v>
      </c>
      <c r="H238" s="180">
        <v>1.2</v>
      </c>
      <c r="I238" s="180" t="s">
        <v>123</v>
      </c>
    </row>
    <row r="239" spans="1:9" ht="21.95" customHeight="1" x14ac:dyDescent="0.2">
      <c r="A239" s="37" t="s">
        <v>12</v>
      </c>
      <c r="B239" s="70" t="s">
        <v>73</v>
      </c>
      <c r="C239" s="186">
        <v>200</v>
      </c>
      <c r="D239" s="180">
        <v>4.08</v>
      </c>
      <c r="E239" s="180">
        <v>3.5</v>
      </c>
      <c r="F239" s="180">
        <v>17.600000000000001</v>
      </c>
      <c r="G239" s="180">
        <v>118.6</v>
      </c>
      <c r="H239" s="180">
        <v>1.6</v>
      </c>
      <c r="I239" s="180" t="s">
        <v>16</v>
      </c>
    </row>
    <row r="240" spans="1:9" ht="21.95" customHeight="1" x14ac:dyDescent="0.2">
      <c r="A240" s="38"/>
      <c r="B240" s="70" t="s">
        <v>10</v>
      </c>
      <c r="C240" s="186">
        <v>24</v>
      </c>
      <c r="D240" s="180">
        <v>1.8</v>
      </c>
      <c r="E240" s="180">
        <v>0.7</v>
      </c>
      <c r="F240" s="180">
        <v>12.34</v>
      </c>
      <c r="G240" s="180">
        <v>62.88</v>
      </c>
      <c r="H240" s="180">
        <v>0</v>
      </c>
      <c r="I240" s="32" t="s">
        <v>235</v>
      </c>
    </row>
    <row r="241" spans="1:9" ht="21.95" customHeight="1" x14ac:dyDescent="0.2">
      <c r="A241" s="55"/>
      <c r="B241" s="69" t="s">
        <v>119</v>
      </c>
      <c r="C241" s="187">
        <v>40</v>
      </c>
      <c r="D241" s="181">
        <v>5.08</v>
      </c>
      <c r="E241" s="181">
        <v>4.5999999999999996</v>
      </c>
      <c r="F241" s="181">
        <v>0.28000000000000003</v>
      </c>
      <c r="G241" s="181">
        <v>63</v>
      </c>
      <c r="H241" s="181"/>
      <c r="I241" s="180" t="s">
        <v>270</v>
      </c>
    </row>
    <row r="242" spans="1:9" ht="21.95" customHeight="1" x14ac:dyDescent="0.2">
      <c r="A242" s="38"/>
      <c r="B242" s="70" t="s">
        <v>18</v>
      </c>
      <c r="C242" s="186">
        <v>584</v>
      </c>
      <c r="D242" s="133">
        <f>D237+D238+D239+D240+D241</f>
        <v>28.07</v>
      </c>
      <c r="E242" s="133">
        <f>E237+E238+E239+E240+E241</f>
        <v>34.309999999999995</v>
      </c>
      <c r="F242" s="133">
        <f>F237+F238+F239+F240+F241</f>
        <v>109.22</v>
      </c>
      <c r="G242" s="133">
        <f>G237+G238+G239+G240+G241</f>
        <v>858.75</v>
      </c>
      <c r="H242" s="133">
        <f>H237+H238+H239+H240+H241</f>
        <v>2.94</v>
      </c>
      <c r="I242" s="50"/>
    </row>
    <row r="243" spans="1:9" ht="21.95" customHeight="1" x14ac:dyDescent="0.2">
      <c r="A243" s="180"/>
      <c r="B243" s="287" t="s">
        <v>19</v>
      </c>
      <c r="C243" s="287"/>
      <c r="D243" s="287"/>
      <c r="E243" s="287"/>
      <c r="F243" s="287"/>
      <c r="G243" s="287"/>
      <c r="H243" s="287"/>
      <c r="I243" s="50">
        <f>G242/G269</f>
        <v>0.25057482667662651</v>
      </c>
    </row>
    <row r="244" spans="1:9" ht="21.95" customHeight="1" x14ac:dyDescent="0.2">
      <c r="A244" s="180" t="s">
        <v>20</v>
      </c>
      <c r="B244" s="70" t="s">
        <v>21</v>
      </c>
      <c r="C244" s="186">
        <v>80</v>
      </c>
      <c r="D244" s="180">
        <v>0.56000000000000005</v>
      </c>
      <c r="E244" s="180">
        <v>0.08</v>
      </c>
      <c r="F244" s="180">
        <v>1.52</v>
      </c>
      <c r="G244" s="180">
        <v>9.6</v>
      </c>
      <c r="H244" s="180">
        <v>3.92</v>
      </c>
      <c r="I244" s="180" t="s">
        <v>159</v>
      </c>
    </row>
    <row r="245" spans="1:9" ht="21.75" customHeight="1" x14ac:dyDescent="0.2">
      <c r="A245" s="38" t="s">
        <v>22</v>
      </c>
      <c r="B245" s="70" t="s">
        <v>98</v>
      </c>
      <c r="C245" s="186" t="s">
        <v>177</v>
      </c>
      <c r="D245" s="180">
        <v>5.74</v>
      </c>
      <c r="E245" s="180">
        <v>9.65</v>
      </c>
      <c r="F245" s="180">
        <v>17.47</v>
      </c>
      <c r="G245" s="180">
        <v>192.35</v>
      </c>
      <c r="H245" s="180">
        <v>1.02</v>
      </c>
      <c r="I245" s="180" t="s">
        <v>258</v>
      </c>
    </row>
    <row r="246" spans="1:9" ht="21.95" customHeight="1" x14ac:dyDescent="0.2">
      <c r="A246" s="180"/>
      <c r="B246" s="70" t="s">
        <v>195</v>
      </c>
      <c r="C246" s="31"/>
      <c r="D246" s="32"/>
      <c r="E246" s="32"/>
      <c r="F246" s="32"/>
      <c r="G246" s="32"/>
      <c r="H246" s="32"/>
      <c r="I246" s="32"/>
    </row>
    <row r="247" spans="1:9" ht="21.95" customHeight="1" x14ac:dyDescent="0.2">
      <c r="A247" s="180"/>
      <c r="B247" s="68" t="s">
        <v>259</v>
      </c>
      <c r="C247" s="33" t="s">
        <v>144</v>
      </c>
      <c r="D247" s="34">
        <v>31.12</v>
      </c>
      <c r="E247" s="34">
        <v>26.65</v>
      </c>
      <c r="F247" s="34">
        <v>3.39</v>
      </c>
      <c r="G247" s="34">
        <v>377.65</v>
      </c>
      <c r="H247" s="34">
        <v>3.08</v>
      </c>
      <c r="I247" s="180" t="s">
        <v>260</v>
      </c>
    </row>
    <row r="248" spans="1:9" ht="21.95" customHeight="1" x14ac:dyDescent="0.2">
      <c r="A248" s="38"/>
      <c r="B248" s="67" t="s">
        <v>223</v>
      </c>
      <c r="C248" s="186">
        <v>200</v>
      </c>
      <c r="D248" s="180">
        <v>4.93</v>
      </c>
      <c r="E248" s="180">
        <v>0.7</v>
      </c>
      <c r="F248" s="180">
        <v>52.21</v>
      </c>
      <c r="G248" s="180">
        <v>234.67</v>
      </c>
      <c r="H248" s="180">
        <v>0</v>
      </c>
      <c r="I248" s="180" t="s">
        <v>55</v>
      </c>
    </row>
    <row r="249" spans="1:9" ht="21.95" customHeight="1" x14ac:dyDescent="0.2">
      <c r="A249" s="55"/>
      <c r="B249" s="68" t="s">
        <v>205</v>
      </c>
      <c r="C249" s="33">
        <v>200</v>
      </c>
      <c r="D249" s="34">
        <v>0.2</v>
      </c>
      <c r="E249" s="34"/>
      <c r="F249" s="34">
        <v>24.8</v>
      </c>
      <c r="G249" s="34">
        <v>102</v>
      </c>
      <c r="H249" s="34">
        <v>24</v>
      </c>
      <c r="I249" s="166" t="s">
        <v>261</v>
      </c>
    </row>
    <row r="250" spans="1:9" ht="21.95" customHeight="1" x14ac:dyDescent="0.2">
      <c r="A250" s="54"/>
      <c r="B250" s="70" t="s">
        <v>40</v>
      </c>
      <c r="C250" s="186" t="s">
        <v>29</v>
      </c>
      <c r="D250" s="180">
        <v>5.68</v>
      </c>
      <c r="E250" s="180">
        <v>0.8</v>
      </c>
      <c r="F250" s="180">
        <v>35.520000000000003</v>
      </c>
      <c r="G250" s="180">
        <v>173.2</v>
      </c>
      <c r="H250" s="180"/>
      <c r="I250" s="180" t="s">
        <v>220</v>
      </c>
    </row>
    <row r="251" spans="1:9" ht="21.95" customHeight="1" x14ac:dyDescent="0.2">
      <c r="A251" s="180"/>
      <c r="B251" s="70" t="s">
        <v>18</v>
      </c>
      <c r="C251" s="186">
        <v>1105</v>
      </c>
      <c r="D251" s="186">
        <f>D244+D245++D247+D248+D249+D250</f>
        <v>48.230000000000004</v>
      </c>
      <c r="E251" s="186">
        <f>E244+E245++E247+E248+E249+E250</f>
        <v>37.879999999999995</v>
      </c>
      <c r="F251" s="186">
        <f>F244+F245++F247+F248+F249+F250</f>
        <v>134.91</v>
      </c>
      <c r="G251" s="186">
        <f>G244+G245++G247+G248+G249+G250</f>
        <v>1089.4699999999998</v>
      </c>
      <c r="H251" s="186">
        <f>H244+H245++H247+H248+H249+H250</f>
        <v>32.019999999999996</v>
      </c>
      <c r="I251" s="180"/>
    </row>
    <row r="252" spans="1:9" ht="21.95" customHeight="1" x14ac:dyDescent="0.2">
      <c r="A252" s="59"/>
      <c r="B252" s="287" t="s">
        <v>19</v>
      </c>
      <c r="C252" s="287"/>
      <c r="D252" s="287"/>
      <c r="E252" s="287"/>
      <c r="F252" s="287"/>
      <c r="G252" s="287"/>
      <c r="H252" s="287"/>
      <c r="I252" s="50">
        <f>G251/G269</f>
        <v>0.31789665958589136</v>
      </c>
    </row>
    <row r="253" spans="1:9" ht="21.95" customHeight="1" x14ac:dyDescent="0.2">
      <c r="A253" s="180" t="s">
        <v>30</v>
      </c>
      <c r="B253" s="67" t="s">
        <v>206</v>
      </c>
      <c r="C253" s="186">
        <v>250</v>
      </c>
      <c r="D253" s="180">
        <v>1</v>
      </c>
      <c r="E253" s="180">
        <v>1</v>
      </c>
      <c r="F253" s="180">
        <v>24.5</v>
      </c>
      <c r="G253" s="180">
        <v>117.5</v>
      </c>
      <c r="H253" s="180">
        <v>25</v>
      </c>
      <c r="I253" s="180" t="s">
        <v>242</v>
      </c>
    </row>
    <row r="254" spans="1:9" s="45" customFormat="1" ht="21.95" customHeight="1" x14ac:dyDescent="0.2">
      <c r="A254" s="38" t="s">
        <v>32</v>
      </c>
      <c r="B254" s="70" t="s">
        <v>204</v>
      </c>
      <c r="C254" s="186" t="s">
        <v>141</v>
      </c>
      <c r="D254" s="180">
        <v>4.99</v>
      </c>
      <c r="E254" s="180">
        <v>6.78</v>
      </c>
      <c r="F254" s="180">
        <v>30.22</v>
      </c>
      <c r="G254" s="180">
        <v>204</v>
      </c>
      <c r="H254" s="180"/>
      <c r="I254" s="54" t="s">
        <v>224</v>
      </c>
    </row>
    <row r="255" spans="1:9" ht="21.95" customHeight="1" x14ac:dyDescent="0.2">
      <c r="A255" s="55"/>
      <c r="B255" s="76" t="s">
        <v>229</v>
      </c>
      <c r="C255" s="130">
        <v>200</v>
      </c>
      <c r="D255" s="131">
        <v>1</v>
      </c>
      <c r="E255" s="56">
        <v>0.2</v>
      </c>
      <c r="F255" s="56">
        <v>20.2</v>
      </c>
      <c r="G255" s="56">
        <v>86.6</v>
      </c>
      <c r="H255" s="180">
        <v>4</v>
      </c>
      <c r="I255" s="180" t="s">
        <v>217</v>
      </c>
    </row>
    <row r="256" spans="1:9" ht="21.95" customHeight="1" x14ac:dyDescent="0.2">
      <c r="A256" s="55"/>
      <c r="B256" s="70" t="s">
        <v>18</v>
      </c>
      <c r="C256" s="186">
        <v>585</v>
      </c>
      <c r="D256" s="180">
        <f>D253+D254+D255</f>
        <v>6.99</v>
      </c>
      <c r="E256" s="180">
        <f>E253+E254+E255</f>
        <v>7.98</v>
      </c>
      <c r="F256" s="180">
        <f>F253+F254+F255</f>
        <v>74.92</v>
      </c>
      <c r="G256" s="180">
        <f>G253+G254+G255</f>
        <v>408.1</v>
      </c>
      <c r="H256" s="180">
        <f>H253+H254+H255</f>
        <v>29</v>
      </c>
      <c r="I256" s="180"/>
    </row>
    <row r="257" spans="1:9" ht="21.95" customHeight="1" x14ac:dyDescent="0.2">
      <c r="A257" s="37"/>
      <c r="B257" s="287" t="s">
        <v>19</v>
      </c>
      <c r="C257" s="287"/>
      <c r="D257" s="287"/>
      <c r="E257" s="287"/>
      <c r="F257" s="287"/>
      <c r="G257" s="287"/>
      <c r="H257" s="287"/>
      <c r="I257" s="50">
        <f>G256/G269</f>
        <v>0.1190795770209389</v>
      </c>
    </row>
    <row r="258" spans="1:9" ht="21.95" customHeight="1" x14ac:dyDescent="0.2">
      <c r="A258" s="180" t="s">
        <v>33</v>
      </c>
      <c r="B258" s="70" t="s">
        <v>34</v>
      </c>
      <c r="C258" s="186">
        <v>80</v>
      </c>
      <c r="D258" s="180">
        <v>0.88</v>
      </c>
      <c r="E258" s="180">
        <v>0.16</v>
      </c>
      <c r="F258" s="180">
        <v>3.04</v>
      </c>
      <c r="G258" s="180">
        <v>17.600000000000001</v>
      </c>
      <c r="H258" s="180">
        <v>14</v>
      </c>
      <c r="I258" s="180" t="s">
        <v>159</v>
      </c>
    </row>
    <row r="259" spans="1:9" ht="21.95" customHeight="1" x14ac:dyDescent="0.2">
      <c r="A259" s="22" t="s">
        <v>35</v>
      </c>
      <c r="B259" s="72" t="s">
        <v>102</v>
      </c>
      <c r="C259" s="33" t="s">
        <v>144</v>
      </c>
      <c r="D259" s="34">
        <v>24.85</v>
      </c>
      <c r="E259" s="34">
        <v>11.09</v>
      </c>
      <c r="F259" s="34">
        <v>8.52</v>
      </c>
      <c r="G259" s="34">
        <v>247</v>
      </c>
      <c r="H259" s="34">
        <v>8.2899999999999991</v>
      </c>
      <c r="I259" s="34" t="s">
        <v>104</v>
      </c>
    </row>
    <row r="260" spans="1:9" ht="21.95" customHeight="1" x14ac:dyDescent="0.2">
      <c r="A260" s="22"/>
      <c r="B260" s="67" t="s">
        <v>147</v>
      </c>
      <c r="C260" s="187" t="s">
        <v>143</v>
      </c>
      <c r="D260" s="181">
        <v>9.49</v>
      </c>
      <c r="E260" s="181">
        <v>4.7</v>
      </c>
      <c r="F260" s="181">
        <v>53.21</v>
      </c>
      <c r="G260" s="181">
        <v>293</v>
      </c>
      <c r="H260" s="181">
        <v>0</v>
      </c>
      <c r="I260" s="181" t="s">
        <v>26</v>
      </c>
    </row>
    <row r="261" spans="1:9" ht="21.95" customHeight="1" x14ac:dyDescent="0.2">
      <c r="A261" s="180"/>
      <c r="B261" s="70" t="s">
        <v>38</v>
      </c>
      <c r="C261" s="186" t="s">
        <v>71</v>
      </c>
      <c r="D261" s="56">
        <v>0.57999999999999996</v>
      </c>
      <c r="E261" s="57">
        <v>0.23</v>
      </c>
      <c r="F261" s="56">
        <v>22.25</v>
      </c>
      <c r="G261" s="57">
        <v>102.6</v>
      </c>
      <c r="H261" s="56">
        <v>150.03</v>
      </c>
      <c r="I261" s="178" t="s">
        <v>155</v>
      </c>
    </row>
    <row r="262" spans="1:9" ht="21.95" customHeight="1" x14ac:dyDescent="0.2">
      <c r="A262" s="37"/>
      <c r="B262" s="70" t="s">
        <v>40</v>
      </c>
      <c r="C262" s="186" t="s">
        <v>41</v>
      </c>
      <c r="D262" s="56">
        <v>7.1</v>
      </c>
      <c r="E262" s="177">
        <v>1</v>
      </c>
      <c r="F262" s="180">
        <v>44.4</v>
      </c>
      <c r="G262" s="177">
        <v>216.5</v>
      </c>
      <c r="H262" s="180"/>
      <c r="I262" s="180" t="s">
        <v>220</v>
      </c>
    </row>
    <row r="263" spans="1:9" ht="21.95" customHeight="1" x14ac:dyDescent="0.2">
      <c r="A263" s="180"/>
      <c r="B263" s="70" t="s">
        <v>18</v>
      </c>
      <c r="C263" s="186">
        <v>845</v>
      </c>
      <c r="D263" s="180">
        <f>D258+D259+D260+D261+D262</f>
        <v>42.9</v>
      </c>
      <c r="E263" s="180">
        <f>E258+E259+E260+E261+E262</f>
        <v>17.18</v>
      </c>
      <c r="F263" s="180">
        <f>F258+F259+F260+F261+F262</f>
        <v>131.41999999999999</v>
      </c>
      <c r="G263" s="180">
        <f>G258+G259+G260+G261+G262</f>
        <v>876.7</v>
      </c>
      <c r="H263" s="180">
        <f>H258+H259+H260+H261+H262</f>
        <v>172.32</v>
      </c>
      <c r="I263" s="180"/>
    </row>
    <row r="264" spans="1:9" ht="21.95" customHeight="1" x14ac:dyDescent="0.2">
      <c r="A264" s="37"/>
      <c r="B264" s="287" t="s">
        <v>19</v>
      </c>
      <c r="C264" s="287"/>
      <c r="D264" s="287"/>
      <c r="E264" s="287"/>
      <c r="F264" s="287"/>
      <c r="G264" s="287"/>
      <c r="H264" s="287"/>
      <c r="I264" s="50">
        <f>G263*100/G269/100</f>
        <v>0.25581246060832424</v>
      </c>
    </row>
    <row r="265" spans="1:9" ht="21.95" customHeight="1" x14ac:dyDescent="0.2">
      <c r="A265" s="180" t="s">
        <v>42</v>
      </c>
      <c r="B265" s="70" t="s">
        <v>230</v>
      </c>
      <c r="C265" s="186">
        <v>200</v>
      </c>
      <c r="D265" s="180">
        <v>2.9</v>
      </c>
      <c r="E265" s="180">
        <v>2.5</v>
      </c>
      <c r="F265" s="180">
        <v>11</v>
      </c>
      <c r="G265" s="180">
        <v>69</v>
      </c>
      <c r="H265" s="180"/>
      <c r="I265" s="180"/>
    </row>
    <row r="266" spans="1:9" s="15" customFormat="1" ht="21.95" customHeight="1" x14ac:dyDescent="0.2">
      <c r="A266" s="19" t="s">
        <v>43</v>
      </c>
      <c r="B266" s="78" t="s">
        <v>31</v>
      </c>
      <c r="C266" s="41">
        <v>30</v>
      </c>
      <c r="D266" s="42">
        <v>2.25</v>
      </c>
      <c r="E266" s="42">
        <v>2.94</v>
      </c>
      <c r="F266" s="42">
        <v>22.32</v>
      </c>
      <c r="G266" s="42">
        <v>125.1</v>
      </c>
      <c r="H266" s="178">
        <v>0</v>
      </c>
      <c r="I266" s="61" t="s">
        <v>218</v>
      </c>
    </row>
    <row r="267" spans="1:9" ht="21.95" customHeight="1" x14ac:dyDescent="0.2">
      <c r="A267" s="25"/>
      <c r="B267" s="77" t="s">
        <v>18</v>
      </c>
      <c r="C267" s="41">
        <v>230</v>
      </c>
      <c r="D267" s="42">
        <f>D265+D266</f>
        <v>5.15</v>
      </c>
      <c r="E267" s="42">
        <f>E265+E266</f>
        <v>5.4399999999999995</v>
      </c>
      <c r="F267" s="42">
        <f>F265+F266</f>
        <v>33.32</v>
      </c>
      <c r="G267" s="42">
        <f>G265+G266</f>
        <v>194.1</v>
      </c>
      <c r="H267" s="42">
        <f>H265+H266</f>
        <v>0</v>
      </c>
      <c r="I267" s="42"/>
    </row>
    <row r="268" spans="1:9" ht="21.95" customHeight="1" x14ac:dyDescent="0.2">
      <c r="A268" s="22"/>
      <c r="B268" s="295" t="s">
        <v>19</v>
      </c>
      <c r="C268" s="296"/>
      <c r="D268" s="296"/>
      <c r="E268" s="296"/>
      <c r="F268" s="296"/>
      <c r="G268" s="296"/>
      <c r="H268" s="296"/>
      <c r="I268" s="43">
        <f>G267*100/G269/100</f>
        <v>5.6636476108219161E-2</v>
      </c>
    </row>
    <row r="269" spans="1:9" ht="21.95" customHeight="1" x14ac:dyDescent="0.2">
      <c r="A269" s="37"/>
      <c r="B269" s="70" t="s">
        <v>105</v>
      </c>
      <c r="C269" s="139">
        <f t="shared" ref="C269:H269" si="13">C242+C251+C256+C263+C267</f>
        <v>3349</v>
      </c>
      <c r="D269" s="186">
        <f t="shared" si="13"/>
        <v>131.34</v>
      </c>
      <c r="E269" s="186">
        <f t="shared" si="13"/>
        <v>102.78999999999999</v>
      </c>
      <c r="F269" s="186">
        <f t="shared" si="13"/>
        <v>483.79</v>
      </c>
      <c r="G269" s="186">
        <f t="shared" si="13"/>
        <v>3427.1199999999994</v>
      </c>
      <c r="H269" s="186">
        <f t="shared" si="13"/>
        <v>236.27999999999997</v>
      </c>
      <c r="I269" s="180"/>
    </row>
    <row r="270" spans="1:9" ht="21.95" customHeight="1" x14ac:dyDescent="0.25">
      <c r="A270" s="198"/>
      <c r="B270" s="80"/>
      <c r="C270" s="180"/>
      <c r="D270" s="32"/>
      <c r="E270" s="32"/>
      <c r="F270" s="32"/>
      <c r="G270" s="32"/>
      <c r="H270" s="32"/>
      <c r="I270" s="50">
        <f>I243+I252+I257+I264+I268</f>
        <v>1.0000000000000002</v>
      </c>
    </row>
    <row r="271" spans="1:9" ht="21.95" customHeight="1" x14ac:dyDescent="0.25">
      <c r="A271" s="198"/>
      <c r="B271" s="199" t="s">
        <v>106</v>
      </c>
      <c r="C271" s="200">
        <f t="shared" ref="C271:H271" si="14">C35+C74+C113+C152+C190+C228+C269</f>
        <v>21462</v>
      </c>
      <c r="D271" s="201">
        <f t="shared" si="14"/>
        <v>908.08999999999992</v>
      </c>
      <c r="E271" s="201">
        <f t="shared" si="14"/>
        <v>768.74</v>
      </c>
      <c r="F271" s="201">
        <f t="shared" si="14"/>
        <v>3205.8599999999997</v>
      </c>
      <c r="G271" s="201">
        <f t="shared" si="14"/>
        <v>23608.149999999998</v>
      </c>
      <c r="H271" s="201">
        <f t="shared" si="14"/>
        <v>1340.8530000000001</v>
      </c>
      <c r="I271" s="50">
        <v>1</v>
      </c>
    </row>
    <row r="272" spans="1:9" ht="20.100000000000001" customHeight="1" x14ac:dyDescent="0.2">
      <c r="A272" s="49"/>
      <c r="B272" s="78"/>
      <c r="C272" s="190"/>
      <c r="D272" s="202"/>
      <c r="E272" s="202"/>
      <c r="F272" s="202"/>
      <c r="G272" s="202"/>
      <c r="H272" s="202"/>
      <c r="I272" s="191"/>
    </row>
    <row r="273" spans="1:9" ht="30.75" customHeight="1" x14ac:dyDescent="0.2">
      <c r="A273" s="300" t="s">
        <v>201</v>
      </c>
      <c r="B273" s="300"/>
      <c r="C273" s="300"/>
      <c r="D273" s="49"/>
      <c r="E273" s="49"/>
      <c r="F273" s="49"/>
      <c r="G273" s="49"/>
      <c r="H273" s="191"/>
      <c r="I273" s="191"/>
    </row>
    <row r="274" spans="1:9" ht="87" customHeight="1" x14ac:dyDescent="0.2">
      <c r="A274" s="47" t="s">
        <v>0</v>
      </c>
      <c r="B274" s="79" t="s">
        <v>1</v>
      </c>
      <c r="C274" s="47" t="s">
        <v>2</v>
      </c>
      <c r="D274" s="186" t="s">
        <v>3</v>
      </c>
      <c r="E274" s="186" t="s">
        <v>4</v>
      </c>
      <c r="F274" s="186" t="s">
        <v>5</v>
      </c>
      <c r="G274" s="47" t="s">
        <v>6</v>
      </c>
      <c r="H274" s="186" t="s">
        <v>7</v>
      </c>
      <c r="I274" s="47" t="s">
        <v>199</v>
      </c>
    </row>
    <row r="275" spans="1:9" ht="20.100000000000001" customHeight="1" x14ac:dyDescent="0.2">
      <c r="A275" s="180">
        <v>1</v>
      </c>
      <c r="B275" s="80">
        <v>2</v>
      </c>
      <c r="C275" s="186">
        <v>3</v>
      </c>
      <c r="D275" s="180">
        <v>6</v>
      </c>
      <c r="E275" s="180">
        <v>7</v>
      </c>
      <c r="F275" s="180">
        <v>8</v>
      </c>
      <c r="G275" s="180">
        <v>9</v>
      </c>
      <c r="H275" s="180">
        <v>10</v>
      </c>
      <c r="I275" s="180">
        <v>11</v>
      </c>
    </row>
    <row r="276" spans="1:9" ht="20.100000000000001" customHeight="1" x14ac:dyDescent="0.2">
      <c r="A276" s="180" t="s">
        <v>192</v>
      </c>
      <c r="B276" s="70" t="s">
        <v>165</v>
      </c>
      <c r="C276" s="58" t="s">
        <v>46</v>
      </c>
      <c r="D276" s="180">
        <v>2.33</v>
      </c>
      <c r="E276" s="180">
        <v>8.1199999999999992</v>
      </c>
      <c r="F276" s="180">
        <v>15.55</v>
      </c>
      <c r="G276" s="180">
        <v>144.6</v>
      </c>
      <c r="H276" s="180">
        <v>0</v>
      </c>
      <c r="I276" s="180" t="s">
        <v>163</v>
      </c>
    </row>
    <row r="277" spans="1:9" ht="20.100000000000001" customHeight="1" x14ac:dyDescent="0.2">
      <c r="A277" s="180" t="s">
        <v>11</v>
      </c>
      <c r="B277" s="70" t="s">
        <v>149</v>
      </c>
      <c r="C277" s="186" t="s">
        <v>64</v>
      </c>
      <c r="D277" s="180">
        <v>10.78</v>
      </c>
      <c r="E277" s="180">
        <v>12.01</v>
      </c>
      <c r="F277" s="180">
        <v>55.32</v>
      </c>
      <c r="G277" s="180">
        <v>373.5</v>
      </c>
      <c r="H277" s="180">
        <v>1.2</v>
      </c>
      <c r="I277" s="178" t="s">
        <v>59</v>
      </c>
    </row>
    <row r="278" spans="1:9" ht="20.100000000000001" customHeight="1" x14ac:dyDescent="0.2">
      <c r="A278" s="37" t="s">
        <v>12</v>
      </c>
      <c r="B278" s="70" t="s">
        <v>47</v>
      </c>
      <c r="C278" s="186">
        <v>200</v>
      </c>
      <c r="D278" s="180">
        <v>3.17</v>
      </c>
      <c r="E278" s="180">
        <v>2.68</v>
      </c>
      <c r="F278" s="180">
        <v>15.95</v>
      </c>
      <c r="G278" s="180">
        <v>100.6</v>
      </c>
      <c r="H278" s="180">
        <v>1.3</v>
      </c>
      <c r="I278" s="180" t="s">
        <v>161</v>
      </c>
    </row>
    <row r="279" spans="1:9" ht="20.100000000000001" customHeight="1" x14ac:dyDescent="0.2">
      <c r="A279" s="180"/>
      <c r="B279" s="70" t="s">
        <v>10</v>
      </c>
      <c r="C279" s="186">
        <v>24</v>
      </c>
      <c r="D279" s="180">
        <v>1.8</v>
      </c>
      <c r="E279" s="180">
        <v>0.7</v>
      </c>
      <c r="F279" s="180">
        <v>12.34</v>
      </c>
      <c r="G279" s="180">
        <v>62.88</v>
      </c>
      <c r="H279" s="180">
        <v>0</v>
      </c>
      <c r="I279" s="32" t="s">
        <v>235</v>
      </c>
    </row>
    <row r="280" spans="1:9" ht="20.100000000000001" customHeight="1" x14ac:dyDescent="0.2">
      <c r="A280" s="180"/>
      <c r="B280" s="70" t="s">
        <v>18</v>
      </c>
      <c r="C280" s="186">
        <v>524</v>
      </c>
      <c r="D280" s="180">
        <f>D276+D277+D278+D279</f>
        <v>18.080000000000002</v>
      </c>
      <c r="E280" s="180">
        <f>E276+E277+E278+E279</f>
        <v>23.509999999999998</v>
      </c>
      <c r="F280" s="180">
        <f>F276+F277+F278+F279</f>
        <v>99.160000000000011</v>
      </c>
      <c r="G280" s="180">
        <f>G276+G277+G278+G279</f>
        <v>681.58</v>
      </c>
      <c r="H280" s="180">
        <f>H276+H277+H278+H279</f>
        <v>2.5</v>
      </c>
      <c r="I280" s="168"/>
    </row>
    <row r="281" spans="1:9" ht="20.100000000000001" customHeight="1" x14ac:dyDescent="0.2">
      <c r="A281" s="180"/>
      <c r="B281" s="287" t="s">
        <v>19</v>
      </c>
      <c r="C281" s="287"/>
      <c r="D281" s="287"/>
      <c r="E281" s="287"/>
      <c r="F281" s="287"/>
      <c r="G281" s="287"/>
      <c r="H281" s="287"/>
      <c r="I281" s="169">
        <f>G280/G305</f>
        <v>0.20937355045417824</v>
      </c>
    </row>
    <row r="282" spans="1:9" ht="20.100000000000001" customHeight="1" x14ac:dyDescent="0.2">
      <c r="A282" s="180" t="s">
        <v>20</v>
      </c>
      <c r="B282" s="70" t="s">
        <v>34</v>
      </c>
      <c r="C282" s="186">
        <v>80</v>
      </c>
      <c r="D282" s="180">
        <v>0.88</v>
      </c>
      <c r="E282" s="180">
        <v>0.16</v>
      </c>
      <c r="F282" s="180">
        <v>3.04</v>
      </c>
      <c r="G282" s="180">
        <v>17.600000000000001</v>
      </c>
      <c r="H282" s="180">
        <v>14</v>
      </c>
      <c r="I282" s="180" t="s">
        <v>159</v>
      </c>
    </row>
    <row r="283" spans="1:9" ht="20.100000000000001" customHeight="1" x14ac:dyDescent="0.2">
      <c r="A283" s="38" t="s">
        <v>22</v>
      </c>
      <c r="B283" s="70" t="s">
        <v>107</v>
      </c>
      <c r="C283" s="186" t="s">
        <v>168</v>
      </c>
      <c r="D283" s="180">
        <v>7.56</v>
      </c>
      <c r="E283" s="180">
        <v>7.42</v>
      </c>
      <c r="F283" s="180">
        <v>20.3</v>
      </c>
      <c r="G283" s="180">
        <v>179.1</v>
      </c>
      <c r="H283" s="180"/>
      <c r="I283" s="180" t="s">
        <v>262</v>
      </c>
    </row>
    <row r="284" spans="1:9" ht="20.100000000000001" customHeight="1" x14ac:dyDescent="0.2">
      <c r="A284" s="180"/>
      <c r="B284" s="70" t="s">
        <v>183</v>
      </c>
      <c r="C284" s="186" t="s">
        <v>296</v>
      </c>
      <c r="D284" s="180">
        <v>26.67</v>
      </c>
      <c r="E284" s="180">
        <v>30.63</v>
      </c>
      <c r="F284" s="180">
        <v>37.85</v>
      </c>
      <c r="G284" s="180">
        <v>533.75</v>
      </c>
      <c r="H284" s="180">
        <v>37.57</v>
      </c>
      <c r="I284" s="180" t="s">
        <v>263</v>
      </c>
    </row>
    <row r="285" spans="1:9" ht="20.100000000000001" customHeight="1" x14ac:dyDescent="0.2">
      <c r="A285" s="180"/>
      <c r="B285" s="70" t="s">
        <v>87</v>
      </c>
      <c r="C285" s="186">
        <v>200</v>
      </c>
      <c r="D285" s="180">
        <v>0.75</v>
      </c>
      <c r="E285" s="180">
        <v>0.06</v>
      </c>
      <c r="F285" s="180">
        <v>27.94</v>
      </c>
      <c r="G285" s="180">
        <v>116.4</v>
      </c>
      <c r="H285" s="180">
        <v>0.6</v>
      </c>
      <c r="I285" s="180" t="s">
        <v>68</v>
      </c>
    </row>
    <row r="286" spans="1:9" ht="20.100000000000001" customHeight="1" x14ac:dyDescent="0.2">
      <c r="A286" s="180"/>
      <c r="B286" s="70" t="s">
        <v>40</v>
      </c>
      <c r="C286" s="186" t="s">
        <v>29</v>
      </c>
      <c r="D286" s="180">
        <v>5.68</v>
      </c>
      <c r="E286" s="180">
        <v>0.8</v>
      </c>
      <c r="F286" s="180">
        <v>35.520000000000003</v>
      </c>
      <c r="G286" s="180">
        <v>173.2</v>
      </c>
      <c r="H286" s="180"/>
      <c r="I286" s="180" t="s">
        <v>220</v>
      </c>
    </row>
    <row r="287" spans="1:9" ht="20.100000000000001" customHeight="1" x14ac:dyDescent="0.2">
      <c r="A287" s="180"/>
      <c r="B287" s="70" t="s">
        <v>18</v>
      </c>
      <c r="C287" s="186">
        <v>1025</v>
      </c>
      <c r="D287" s="90">
        <f>D282+D283+D284+D285+D286</f>
        <v>41.54</v>
      </c>
      <c r="E287" s="90">
        <f>E282+E283+E284+E285+E286</f>
        <v>39.07</v>
      </c>
      <c r="F287" s="90">
        <f>F282+F283+F284+F285+F286</f>
        <v>124.65</v>
      </c>
      <c r="G287" s="90">
        <f>G282+G283+G284+G285+G286</f>
        <v>1020.05</v>
      </c>
      <c r="H287" s="90">
        <f>H282+H283+H284+H285+H286</f>
        <v>52.17</v>
      </c>
      <c r="I287" s="180"/>
    </row>
    <row r="288" spans="1:9" ht="20.100000000000001" customHeight="1" x14ac:dyDescent="0.2">
      <c r="A288" s="180"/>
      <c r="B288" s="287" t="s">
        <v>19</v>
      </c>
      <c r="C288" s="287"/>
      <c r="D288" s="287"/>
      <c r="E288" s="287"/>
      <c r="F288" s="287"/>
      <c r="G288" s="287"/>
      <c r="H288" s="287"/>
      <c r="I288" s="50">
        <f>G287/G305</f>
        <v>0.31334764831829642</v>
      </c>
    </row>
    <row r="289" spans="1:9" ht="20.100000000000001" customHeight="1" x14ac:dyDescent="0.2">
      <c r="A289" s="180" t="s">
        <v>30</v>
      </c>
      <c r="B289" s="78" t="s">
        <v>31</v>
      </c>
      <c r="C289" s="41">
        <v>30</v>
      </c>
      <c r="D289" s="42">
        <v>2.25</v>
      </c>
      <c r="E289" s="42">
        <v>2.94</v>
      </c>
      <c r="F289" s="42">
        <v>22.32</v>
      </c>
      <c r="G289" s="42">
        <v>125.1</v>
      </c>
      <c r="H289" s="178">
        <v>0</v>
      </c>
      <c r="I289" s="61" t="s">
        <v>218</v>
      </c>
    </row>
    <row r="290" spans="1:9" ht="20.100000000000001" customHeight="1" x14ac:dyDescent="0.2">
      <c r="A290" s="38" t="s">
        <v>32</v>
      </c>
      <c r="B290" s="76" t="s">
        <v>229</v>
      </c>
      <c r="C290" s="130">
        <v>200</v>
      </c>
      <c r="D290" s="131">
        <v>1</v>
      </c>
      <c r="E290" s="56">
        <v>0.2</v>
      </c>
      <c r="F290" s="56">
        <v>20.2</v>
      </c>
      <c r="G290" s="56">
        <v>86.6</v>
      </c>
      <c r="H290" s="180">
        <v>4</v>
      </c>
      <c r="I290" s="180" t="s">
        <v>217</v>
      </c>
    </row>
    <row r="291" spans="1:9" ht="20.100000000000001" customHeight="1" x14ac:dyDescent="0.2">
      <c r="A291" s="180"/>
      <c r="B291" s="67" t="s">
        <v>206</v>
      </c>
      <c r="C291" s="186">
        <v>250</v>
      </c>
      <c r="D291" s="180">
        <v>1</v>
      </c>
      <c r="E291" s="180">
        <v>1</v>
      </c>
      <c r="F291" s="180">
        <v>24.5</v>
      </c>
      <c r="G291" s="180">
        <v>117.5</v>
      </c>
      <c r="H291" s="180">
        <v>25</v>
      </c>
      <c r="I291" s="180" t="s">
        <v>242</v>
      </c>
    </row>
    <row r="292" spans="1:9" ht="20.100000000000001" customHeight="1" x14ac:dyDescent="0.2">
      <c r="A292" s="180"/>
      <c r="B292" s="70" t="s">
        <v>18</v>
      </c>
      <c r="C292" s="186">
        <v>480</v>
      </c>
      <c r="D292" s="180">
        <f>SUM(D289:D291)</f>
        <v>4.25</v>
      </c>
      <c r="E292" s="180">
        <f t="shared" ref="E292:H292" si="15">SUM(E289:E291)</f>
        <v>4.1400000000000006</v>
      </c>
      <c r="F292" s="180">
        <f t="shared" si="15"/>
        <v>67.02</v>
      </c>
      <c r="G292" s="180">
        <f t="shared" si="15"/>
        <v>329.2</v>
      </c>
      <c r="H292" s="180">
        <f t="shared" si="15"/>
        <v>29</v>
      </c>
      <c r="I292" s="180"/>
    </row>
    <row r="293" spans="1:9" ht="20.100000000000001" customHeight="1" x14ac:dyDescent="0.2">
      <c r="A293" s="180"/>
      <c r="B293" s="287" t="s">
        <v>19</v>
      </c>
      <c r="C293" s="287"/>
      <c r="D293" s="287"/>
      <c r="E293" s="287"/>
      <c r="F293" s="287"/>
      <c r="G293" s="287"/>
      <c r="H293" s="287"/>
      <c r="I293" s="51">
        <f>G292/G305</f>
        <v>0.10112646029741992</v>
      </c>
    </row>
    <row r="294" spans="1:9" ht="20.100000000000001" customHeight="1" x14ac:dyDescent="0.2">
      <c r="A294" s="180" t="s">
        <v>33</v>
      </c>
      <c r="B294" s="70" t="s">
        <v>21</v>
      </c>
      <c r="C294" s="186">
        <v>80</v>
      </c>
      <c r="D294" s="180">
        <v>0.56000000000000005</v>
      </c>
      <c r="E294" s="180">
        <v>0.08</v>
      </c>
      <c r="F294" s="180">
        <v>1.52</v>
      </c>
      <c r="G294" s="180">
        <v>9.6</v>
      </c>
      <c r="H294" s="180">
        <v>3.92</v>
      </c>
      <c r="I294" s="180" t="s">
        <v>159</v>
      </c>
    </row>
    <row r="295" spans="1:9" ht="20.100000000000001" customHeight="1" x14ac:dyDescent="0.2">
      <c r="A295" s="38" t="s">
        <v>35</v>
      </c>
      <c r="B295" s="68" t="s">
        <v>297</v>
      </c>
      <c r="C295" s="33">
        <v>130</v>
      </c>
      <c r="D295" s="33">
        <v>28.28</v>
      </c>
      <c r="E295" s="33">
        <v>11.35</v>
      </c>
      <c r="F295" s="33">
        <v>9.2100000000000009</v>
      </c>
      <c r="G295" s="33">
        <v>250.9</v>
      </c>
      <c r="H295" s="33">
        <v>0.13</v>
      </c>
      <c r="I295" s="137" t="s">
        <v>265</v>
      </c>
    </row>
    <row r="296" spans="1:9" ht="20.100000000000001" customHeight="1" x14ac:dyDescent="0.2">
      <c r="A296" s="180"/>
      <c r="B296" s="67" t="s">
        <v>151</v>
      </c>
      <c r="C296" s="187" t="s">
        <v>143</v>
      </c>
      <c r="D296" s="181">
        <v>22.66</v>
      </c>
      <c r="E296" s="181">
        <v>6</v>
      </c>
      <c r="F296" s="181">
        <v>58.29</v>
      </c>
      <c r="G296" s="181">
        <v>375.5</v>
      </c>
      <c r="H296" s="181">
        <v>0</v>
      </c>
      <c r="I296" s="180" t="s">
        <v>225</v>
      </c>
    </row>
    <row r="297" spans="1:9" ht="20.100000000000001" customHeight="1" x14ac:dyDescent="0.2">
      <c r="A297" s="180"/>
      <c r="B297" s="70" t="s">
        <v>111</v>
      </c>
      <c r="C297" s="186" t="s">
        <v>71</v>
      </c>
      <c r="D297" s="180">
        <v>7.0000000000000007E-2</v>
      </c>
      <c r="E297" s="180">
        <v>0.02</v>
      </c>
      <c r="F297" s="180">
        <v>15</v>
      </c>
      <c r="G297" s="180">
        <v>60</v>
      </c>
      <c r="H297" s="180">
        <v>0.03</v>
      </c>
      <c r="I297" s="180" t="s">
        <v>112</v>
      </c>
    </row>
    <row r="298" spans="1:9" ht="20.100000000000001" customHeight="1" x14ac:dyDescent="0.2">
      <c r="A298" s="32"/>
      <c r="B298" s="70" t="s">
        <v>40</v>
      </c>
      <c r="C298" s="186" t="s">
        <v>41</v>
      </c>
      <c r="D298" s="56">
        <v>7.1</v>
      </c>
      <c r="E298" s="177">
        <v>1</v>
      </c>
      <c r="F298" s="180">
        <v>44.4</v>
      </c>
      <c r="G298" s="177">
        <v>216.5</v>
      </c>
      <c r="H298" s="180"/>
      <c r="I298" s="180" t="s">
        <v>220</v>
      </c>
    </row>
    <row r="299" spans="1:9" ht="20.100000000000001" customHeight="1" x14ac:dyDescent="0.2">
      <c r="A299" s="32"/>
      <c r="B299" s="70" t="s">
        <v>18</v>
      </c>
      <c r="C299" s="186">
        <v>795</v>
      </c>
      <c r="D299" s="186">
        <f>D294+D295+D296+D297+D298</f>
        <v>58.67</v>
      </c>
      <c r="E299" s="186">
        <f>E294+E295+E296+E297+E298</f>
        <v>18.45</v>
      </c>
      <c r="F299" s="186">
        <f>F294+F295+F296+F297+F298</f>
        <v>128.41999999999999</v>
      </c>
      <c r="G299" s="186">
        <f>G294+G295+G296+G297+G298</f>
        <v>912.5</v>
      </c>
      <c r="H299" s="186">
        <f>H294+H295+H296+H297+H298</f>
        <v>4.08</v>
      </c>
      <c r="I299" s="186"/>
    </row>
    <row r="300" spans="1:9" ht="20.100000000000001" customHeight="1" x14ac:dyDescent="0.2">
      <c r="A300" s="180"/>
      <c r="B300" s="287" t="s">
        <v>19</v>
      </c>
      <c r="C300" s="287"/>
      <c r="D300" s="287"/>
      <c r="E300" s="287"/>
      <c r="F300" s="287"/>
      <c r="G300" s="287"/>
      <c r="H300" s="287"/>
      <c r="I300" s="50">
        <f>G299*100/G305/100</f>
        <v>0.28030952315126273</v>
      </c>
    </row>
    <row r="301" spans="1:9" ht="20.100000000000001" customHeight="1" x14ac:dyDescent="0.2">
      <c r="A301" s="180" t="s">
        <v>42</v>
      </c>
      <c r="B301" s="67" t="s">
        <v>196</v>
      </c>
      <c r="C301" s="187">
        <v>200</v>
      </c>
      <c r="D301" s="181">
        <v>5.8</v>
      </c>
      <c r="E301" s="181">
        <v>5</v>
      </c>
      <c r="F301" s="181">
        <v>8.4</v>
      </c>
      <c r="G301" s="181">
        <v>102</v>
      </c>
      <c r="H301" s="181">
        <v>0.6</v>
      </c>
      <c r="I301" s="180" t="s">
        <v>244</v>
      </c>
    </row>
    <row r="302" spans="1:9" x14ac:dyDescent="0.2">
      <c r="A302" s="19" t="s">
        <v>43</v>
      </c>
      <c r="B302" s="70" t="s">
        <v>214</v>
      </c>
      <c r="C302" s="186">
        <v>50</v>
      </c>
      <c r="D302" s="180">
        <v>3.05</v>
      </c>
      <c r="E302" s="180">
        <v>9.23</v>
      </c>
      <c r="F302" s="180">
        <v>28.71</v>
      </c>
      <c r="G302" s="180">
        <v>210</v>
      </c>
      <c r="H302" s="180"/>
      <c r="I302" s="181"/>
    </row>
    <row r="303" spans="1:9" x14ac:dyDescent="0.2">
      <c r="A303" s="181"/>
      <c r="B303" s="67" t="s">
        <v>18</v>
      </c>
      <c r="C303" s="187">
        <v>250</v>
      </c>
      <c r="D303" s="181">
        <f>D301+D302</f>
        <v>8.85</v>
      </c>
      <c r="E303" s="181">
        <f>E301+E302</f>
        <v>14.23</v>
      </c>
      <c r="F303" s="181">
        <f>F301+F302</f>
        <v>37.11</v>
      </c>
      <c r="G303" s="181">
        <f>G301+G302</f>
        <v>312</v>
      </c>
      <c r="H303" s="181">
        <f>H301+H302</f>
        <v>0.6</v>
      </c>
      <c r="I303" s="181"/>
    </row>
    <row r="304" spans="1:9" ht="15.75" x14ac:dyDescent="0.2">
      <c r="A304" s="180"/>
      <c r="B304" s="287" t="s">
        <v>19</v>
      </c>
      <c r="C304" s="287"/>
      <c r="D304" s="287"/>
      <c r="E304" s="287"/>
      <c r="F304" s="287"/>
      <c r="G304" s="287"/>
      <c r="H304" s="287"/>
      <c r="I304" s="51">
        <f>G303*100/G305/100</f>
        <v>9.5842817778842695E-2</v>
      </c>
    </row>
    <row r="305" spans="1:9" x14ac:dyDescent="0.2">
      <c r="A305" s="180"/>
      <c r="B305" s="70" t="s">
        <v>113</v>
      </c>
      <c r="C305" s="186">
        <f t="shared" ref="C305:H305" si="16">C280+C287+C292+C299+C303</f>
        <v>3074</v>
      </c>
      <c r="D305" s="186">
        <f t="shared" si="16"/>
        <v>131.39000000000001</v>
      </c>
      <c r="E305" s="186">
        <f t="shared" si="16"/>
        <v>99.4</v>
      </c>
      <c r="F305" s="186">
        <f t="shared" si="16"/>
        <v>456.36</v>
      </c>
      <c r="G305" s="186">
        <f t="shared" si="16"/>
        <v>3255.33</v>
      </c>
      <c r="H305" s="186">
        <f t="shared" si="16"/>
        <v>88.35</v>
      </c>
      <c r="I305" s="180"/>
    </row>
    <row r="306" spans="1:9" ht="15.75" x14ac:dyDescent="0.2">
      <c r="A306" s="287"/>
      <c r="B306" s="287"/>
      <c r="C306" s="287"/>
      <c r="D306" s="52"/>
      <c r="E306" s="52"/>
      <c r="F306" s="52"/>
      <c r="G306" s="52"/>
      <c r="H306" s="180"/>
      <c r="I306" s="50">
        <f>I281+I288+I293+I300+I304</f>
        <v>1</v>
      </c>
    </row>
    <row r="307" spans="1:9" ht="12.75" x14ac:dyDescent="0.2">
      <c r="A307" s="287"/>
      <c r="B307" s="287"/>
      <c r="C307" s="287"/>
      <c r="D307" s="287"/>
      <c r="E307" s="287"/>
      <c r="F307" s="287"/>
      <c r="G307" s="287"/>
      <c r="H307" s="287"/>
      <c r="I307" s="287"/>
    </row>
    <row r="308" spans="1:9" ht="12.75" x14ac:dyDescent="0.2">
      <c r="A308" s="287"/>
      <c r="B308" s="287"/>
      <c r="C308" s="287"/>
      <c r="D308" s="287"/>
      <c r="E308" s="287"/>
      <c r="F308" s="287"/>
      <c r="G308" s="287"/>
      <c r="H308" s="287"/>
      <c r="I308" s="287"/>
    </row>
    <row r="309" spans="1:9" ht="12.75" x14ac:dyDescent="0.2">
      <c r="A309" s="287"/>
      <c r="B309" s="287"/>
      <c r="C309" s="287"/>
      <c r="D309" s="287"/>
      <c r="E309" s="287"/>
      <c r="F309" s="287"/>
      <c r="G309" s="287"/>
      <c r="H309" s="287"/>
      <c r="I309" s="287"/>
    </row>
    <row r="310" spans="1:9" ht="78.75" x14ac:dyDescent="0.2">
      <c r="A310" s="47" t="s">
        <v>0</v>
      </c>
      <c r="B310" s="79" t="s">
        <v>1</v>
      </c>
      <c r="C310" s="47" t="s">
        <v>2</v>
      </c>
      <c r="D310" s="186" t="s">
        <v>3</v>
      </c>
      <c r="E310" s="186" t="s">
        <v>4</v>
      </c>
      <c r="F310" s="186" t="s">
        <v>5</v>
      </c>
      <c r="G310" s="47" t="s">
        <v>6</v>
      </c>
      <c r="H310" s="186" t="s">
        <v>7</v>
      </c>
      <c r="I310" s="47" t="s">
        <v>199</v>
      </c>
    </row>
    <row r="311" spans="1:9" x14ac:dyDescent="0.2">
      <c r="A311" s="180">
        <v>1</v>
      </c>
      <c r="B311" s="80">
        <v>2</v>
      </c>
      <c r="C311" s="186">
        <v>3</v>
      </c>
      <c r="D311" s="180">
        <v>6</v>
      </c>
      <c r="E311" s="180">
        <v>7</v>
      </c>
      <c r="F311" s="180">
        <v>8</v>
      </c>
      <c r="G311" s="180">
        <v>9</v>
      </c>
      <c r="H311" s="180">
        <v>10</v>
      </c>
      <c r="I311" s="180">
        <v>11</v>
      </c>
    </row>
    <row r="312" spans="1:9" x14ac:dyDescent="0.2">
      <c r="A312" s="181" t="s">
        <v>193</v>
      </c>
      <c r="B312" s="70" t="s">
        <v>165</v>
      </c>
      <c r="C312" s="58" t="s">
        <v>46</v>
      </c>
      <c r="D312" s="180">
        <v>2.33</v>
      </c>
      <c r="E312" s="180">
        <v>8.1199999999999992</v>
      </c>
      <c r="F312" s="180">
        <v>15.55</v>
      </c>
      <c r="G312" s="180">
        <v>144.6</v>
      </c>
      <c r="H312" s="180">
        <v>0</v>
      </c>
      <c r="I312" s="180" t="s">
        <v>163</v>
      </c>
    </row>
    <row r="313" spans="1:9" x14ac:dyDescent="0.2">
      <c r="A313" s="181" t="s">
        <v>11</v>
      </c>
      <c r="B313" s="76" t="s">
        <v>78</v>
      </c>
      <c r="C313" s="186" t="s">
        <v>293</v>
      </c>
      <c r="D313" s="180">
        <v>31.16</v>
      </c>
      <c r="E313" s="180">
        <v>34.26</v>
      </c>
      <c r="F313" s="180">
        <v>46.83</v>
      </c>
      <c r="G313" s="180">
        <v>506.74</v>
      </c>
      <c r="H313" s="180">
        <v>0.64</v>
      </c>
      <c r="I313" s="180" t="s">
        <v>114</v>
      </c>
    </row>
    <row r="314" spans="1:9" x14ac:dyDescent="0.2">
      <c r="A314" s="22" t="s">
        <v>12</v>
      </c>
      <c r="B314" s="70" t="s">
        <v>133</v>
      </c>
      <c r="C314" s="186" t="s">
        <v>39</v>
      </c>
      <c r="D314" s="180">
        <v>7.0000000000000007E-2</v>
      </c>
      <c r="E314" s="180">
        <v>0.02</v>
      </c>
      <c r="F314" s="180">
        <v>15</v>
      </c>
      <c r="G314" s="180">
        <v>60</v>
      </c>
      <c r="H314" s="180">
        <v>0.03</v>
      </c>
      <c r="I314" s="180" t="s">
        <v>56</v>
      </c>
    </row>
    <row r="315" spans="1:9" x14ac:dyDescent="0.2">
      <c r="A315" s="25"/>
      <c r="B315" s="70" t="s">
        <v>10</v>
      </c>
      <c r="C315" s="186">
        <v>24</v>
      </c>
      <c r="D315" s="180">
        <v>1.8</v>
      </c>
      <c r="E315" s="180">
        <v>0.7</v>
      </c>
      <c r="F315" s="180">
        <v>12.34</v>
      </c>
      <c r="G315" s="180">
        <v>62.88</v>
      </c>
      <c r="H315" s="180">
        <v>0</v>
      </c>
      <c r="I315" s="32" t="s">
        <v>235</v>
      </c>
    </row>
    <row r="316" spans="1:9" x14ac:dyDescent="0.2">
      <c r="A316" s="53"/>
      <c r="B316" s="70" t="s">
        <v>18</v>
      </c>
      <c r="C316" s="186">
        <v>484</v>
      </c>
      <c r="D316" s="180">
        <f>D312+D313+D314+D315</f>
        <v>35.36</v>
      </c>
      <c r="E316" s="180">
        <f>E312+E313+E314+E315</f>
        <v>43.1</v>
      </c>
      <c r="F316" s="180">
        <f>F312+F313+F314+F315</f>
        <v>89.72</v>
      </c>
      <c r="G316" s="180">
        <f>G312+G313+G314+G315</f>
        <v>774.22</v>
      </c>
      <c r="H316" s="180">
        <f>H312+H313+H314+H315</f>
        <v>0.67</v>
      </c>
      <c r="I316" s="180"/>
    </row>
    <row r="317" spans="1:9" ht="15.75" x14ac:dyDescent="0.2">
      <c r="A317" s="180"/>
      <c r="B317" s="287" t="s">
        <v>19</v>
      </c>
      <c r="C317" s="287"/>
      <c r="D317" s="287"/>
      <c r="E317" s="287"/>
      <c r="F317" s="287"/>
      <c r="G317" s="287"/>
      <c r="H317" s="287"/>
      <c r="I317" s="51">
        <f>G316/G341</f>
        <v>0.21067612172204642</v>
      </c>
    </row>
    <row r="318" spans="1:9" x14ac:dyDescent="0.2">
      <c r="A318" s="180" t="s">
        <v>20</v>
      </c>
      <c r="B318" s="70" t="s">
        <v>21</v>
      </c>
      <c r="C318" s="186">
        <v>80</v>
      </c>
      <c r="D318" s="180">
        <v>0.56000000000000005</v>
      </c>
      <c r="E318" s="180">
        <v>0.08</v>
      </c>
      <c r="F318" s="180">
        <v>1.52</v>
      </c>
      <c r="G318" s="180">
        <v>9.6</v>
      </c>
      <c r="H318" s="180">
        <v>3.92</v>
      </c>
      <c r="I318" s="180" t="s">
        <v>159</v>
      </c>
    </row>
    <row r="319" spans="1:9" x14ac:dyDescent="0.2">
      <c r="A319" s="38" t="s">
        <v>22</v>
      </c>
      <c r="B319" s="76" t="s">
        <v>63</v>
      </c>
      <c r="C319" s="186" t="s">
        <v>142</v>
      </c>
      <c r="D319" s="180">
        <v>3.09</v>
      </c>
      <c r="E319" s="180">
        <v>8.6300000000000008</v>
      </c>
      <c r="F319" s="180">
        <v>17.13</v>
      </c>
      <c r="G319" s="180">
        <v>166.35</v>
      </c>
      <c r="H319" s="180">
        <v>11.76</v>
      </c>
      <c r="I319" s="178" t="s">
        <v>65</v>
      </c>
    </row>
    <row r="320" spans="1:9" ht="25.5" x14ac:dyDescent="0.2">
      <c r="A320" s="38"/>
      <c r="B320" s="68" t="s">
        <v>266</v>
      </c>
      <c r="C320" s="33" t="s">
        <v>144</v>
      </c>
      <c r="D320" s="34">
        <v>31.15</v>
      </c>
      <c r="E320" s="34">
        <v>27.09</v>
      </c>
      <c r="F320" s="34">
        <v>4.24</v>
      </c>
      <c r="G320" s="34">
        <v>609.77</v>
      </c>
      <c r="H320" s="34">
        <v>4.97</v>
      </c>
      <c r="I320" s="164" t="s">
        <v>256</v>
      </c>
    </row>
    <row r="321" spans="1:9" x14ac:dyDescent="0.2">
      <c r="A321" s="180"/>
      <c r="B321" s="76" t="s">
        <v>136</v>
      </c>
      <c r="C321" s="186">
        <v>200</v>
      </c>
      <c r="D321" s="180">
        <v>11.69</v>
      </c>
      <c r="E321" s="180">
        <v>3.08</v>
      </c>
      <c r="F321" s="180">
        <v>52.98</v>
      </c>
      <c r="G321" s="180">
        <v>285.33</v>
      </c>
      <c r="H321" s="180">
        <v>0</v>
      </c>
      <c r="I321" s="178" t="s">
        <v>66</v>
      </c>
    </row>
    <row r="322" spans="1:9" x14ac:dyDescent="0.2">
      <c r="A322" s="37"/>
      <c r="B322" s="70" t="s">
        <v>84</v>
      </c>
      <c r="C322" s="186">
        <v>200</v>
      </c>
      <c r="D322" s="180">
        <v>0.66</v>
      </c>
      <c r="E322" s="180">
        <v>0.09</v>
      </c>
      <c r="F322" s="180">
        <v>32</v>
      </c>
      <c r="G322" s="180">
        <v>132.80000000000001</v>
      </c>
      <c r="H322" s="180">
        <v>0.73</v>
      </c>
      <c r="I322" s="180" t="s">
        <v>85</v>
      </c>
    </row>
    <row r="323" spans="1:9" x14ac:dyDescent="0.2">
      <c r="A323" s="37"/>
      <c r="B323" s="70" t="s">
        <v>40</v>
      </c>
      <c r="C323" s="186" t="s">
        <v>29</v>
      </c>
      <c r="D323" s="180">
        <v>5.68</v>
      </c>
      <c r="E323" s="180">
        <v>0.8</v>
      </c>
      <c r="F323" s="180">
        <v>35.520000000000003</v>
      </c>
      <c r="G323" s="180">
        <v>173.2</v>
      </c>
      <c r="H323" s="180"/>
      <c r="I323" s="180" t="s">
        <v>220</v>
      </c>
    </row>
    <row r="324" spans="1:9" x14ac:dyDescent="0.2">
      <c r="A324" s="53"/>
      <c r="B324" s="70" t="s">
        <v>18</v>
      </c>
      <c r="C324" s="186">
        <v>1100</v>
      </c>
      <c r="D324" s="180">
        <f>D318+D319+D320+D321+D322+D323</f>
        <v>52.829999999999991</v>
      </c>
      <c r="E324" s="180">
        <f>E318+E319+E320+E321+E322+E323</f>
        <v>39.769999999999996</v>
      </c>
      <c r="F324" s="180">
        <f>F318+F319+F320+F321+F322+F323</f>
        <v>143.39000000000001</v>
      </c>
      <c r="G324" s="180">
        <f>G318+G319+G320+G321+G322+G323</f>
        <v>1377.05</v>
      </c>
      <c r="H324" s="180">
        <f>H318+H319+H320+H321+H322+H323</f>
        <v>21.38</v>
      </c>
      <c r="I324" s="180"/>
    </row>
    <row r="325" spans="1:9" ht="15.75" x14ac:dyDescent="0.2">
      <c r="A325" s="180"/>
      <c r="B325" s="287" t="s">
        <v>19</v>
      </c>
      <c r="C325" s="287"/>
      <c r="D325" s="287"/>
      <c r="E325" s="287"/>
      <c r="F325" s="287"/>
      <c r="G325" s="287"/>
      <c r="H325" s="287"/>
      <c r="I325" s="50">
        <f>G324/G341</f>
        <v>0.37471462041453851</v>
      </c>
    </row>
    <row r="326" spans="1:9" x14ac:dyDescent="0.2">
      <c r="A326" s="180" t="s">
        <v>30</v>
      </c>
      <c r="B326" s="78" t="s">
        <v>69</v>
      </c>
      <c r="C326" s="126">
        <v>30</v>
      </c>
      <c r="D326" s="61">
        <v>1.17</v>
      </c>
      <c r="E326" s="61">
        <v>9.18</v>
      </c>
      <c r="F326" s="61">
        <v>18.75</v>
      </c>
      <c r="G326" s="61">
        <v>162.6</v>
      </c>
      <c r="H326" s="61">
        <v>0</v>
      </c>
      <c r="I326" s="61" t="s">
        <v>241</v>
      </c>
    </row>
    <row r="327" spans="1:9" x14ac:dyDescent="0.2">
      <c r="A327" s="38" t="s">
        <v>32</v>
      </c>
      <c r="B327" s="76" t="s">
        <v>229</v>
      </c>
      <c r="C327" s="130">
        <v>200</v>
      </c>
      <c r="D327" s="131">
        <v>1</v>
      </c>
      <c r="E327" s="56">
        <v>0.2</v>
      </c>
      <c r="F327" s="56">
        <v>20.2</v>
      </c>
      <c r="G327" s="56">
        <v>86.6</v>
      </c>
      <c r="H327" s="180">
        <v>4</v>
      </c>
      <c r="I327" s="180" t="s">
        <v>217</v>
      </c>
    </row>
    <row r="328" spans="1:9" x14ac:dyDescent="0.2">
      <c r="A328" s="37"/>
      <c r="B328" s="70" t="s">
        <v>18</v>
      </c>
      <c r="C328" s="186">
        <v>230</v>
      </c>
      <c r="D328" s="180">
        <f>SUM(D326:D327)</f>
        <v>2.17</v>
      </c>
      <c r="E328" s="180">
        <f t="shared" ref="E328:H328" si="17">SUM(E326:E327)</f>
        <v>9.379999999999999</v>
      </c>
      <c r="F328" s="180">
        <f t="shared" si="17"/>
        <v>38.950000000000003</v>
      </c>
      <c r="G328" s="180">
        <f t="shared" si="17"/>
        <v>249.2</v>
      </c>
      <c r="H328" s="180">
        <f t="shared" si="17"/>
        <v>4</v>
      </c>
      <c r="I328" s="180"/>
    </row>
    <row r="329" spans="1:9" ht="15.75" x14ac:dyDescent="0.2">
      <c r="A329" s="180"/>
      <c r="B329" s="287" t="s">
        <v>19</v>
      </c>
      <c r="C329" s="287"/>
      <c r="D329" s="287"/>
      <c r="E329" s="287"/>
      <c r="F329" s="287"/>
      <c r="G329" s="287"/>
      <c r="H329" s="287"/>
      <c r="I329" s="50">
        <f>G328/G341</f>
        <v>6.7810815444103695E-2</v>
      </c>
    </row>
    <row r="330" spans="1:9" x14ac:dyDescent="0.2">
      <c r="A330" s="180" t="s">
        <v>33</v>
      </c>
      <c r="B330" s="70" t="s">
        <v>34</v>
      </c>
      <c r="C330" s="186">
        <v>80</v>
      </c>
      <c r="D330" s="180">
        <v>0.88</v>
      </c>
      <c r="E330" s="180">
        <v>0.16</v>
      </c>
      <c r="F330" s="180">
        <v>3.04</v>
      </c>
      <c r="G330" s="180">
        <v>17.600000000000001</v>
      </c>
      <c r="H330" s="180">
        <v>14</v>
      </c>
      <c r="I330" s="180" t="s">
        <v>159</v>
      </c>
    </row>
    <row r="331" spans="1:9" ht="31.5" x14ac:dyDescent="0.2">
      <c r="A331" s="37" t="s">
        <v>35</v>
      </c>
      <c r="B331" s="68" t="s">
        <v>109</v>
      </c>
      <c r="C331" s="33" t="s">
        <v>145</v>
      </c>
      <c r="D331" s="170">
        <v>27.5</v>
      </c>
      <c r="E331" s="170">
        <v>6.8</v>
      </c>
      <c r="F331" s="170">
        <v>2.31</v>
      </c>
      <c r="G331" s="170">
        <v>180.32</v>
      </c>
      <c r="H331" s="170">
        <v>1.1200000000000001</v>
      </c>
      <c r="I331" s="171" t="s">
        <v>228</v>
      </c>
    </row>
    <row r="332" spans="1:9" x14ac:dyDescent="0.2">
      <c r="A332" s="37"/>
      <c r="B332" s="70" t="s">
        <v>267</v>
      </c>
      <c r="C332" s="47">
        <v>250</v>
      </c>
      <c r="D332" s="170">
        <v>5.23</v>
      </c>
      <c r="E332" s="170">
        <v>17.63</v>
      </c>
      <c r="F332" s="170">
        <v>35.17</v>
      </c>
      <c r="G332" s="170">
        <v>325</v>
      </c>
      <c r="H332" s="170">
        <v>29.98</v>
      </c>
      <c r="I332" s="170" t="s">
        <v>227</v>
      </c>
    </row>
    <row r="333" spans="1:9" x14ac:dyDescent="0.2">
      <c r="A333" s="22"/>
      <c r="B333" s="70" t="s">
        <v>169</v>
      </c>
      <c r="C333" s="186" t="s">
        <v>71</v>
      </c>
      <c r="D333" s="180">
        <v>0.14000000000000001</v>
      </c>
      <c r="E333" s="180">
        <v>0.09</v>
      </c>
      <c r="F333" s="180">
        <v>16.68</v>
      </c>
      <c r="G333" s="180">
        <v>68.040000000000006</v>
      </c>
      <c r="H333" s="180">
        <v>1.74</v>
      </c>
      <c r="I333" s="178" t="s">
        <v>112</v>
      </c>
    </row>
    <row r="334" spans="1:9" x14ac:dyDescent="0.2">
      <c r="A334" s="46"/>
      <c r="B334" s="70" t="s">
        <v>40</v>
      </c>
      <c r="C334" s="186" t="s">
        <v>41</v>
      </c>
      <c r="D334" s="56">
        <v>7.1</v>
      </c>
      <c r="E334" s="177">
        <v>1</v>
      </c>
      <c r="F334" s="180">
        <v>44.4</v>
      </c>
      <c r="G334" s="177">
        <v>216.5</v>
      </c>
      <c r="H334" s="180"/>
      <c r="I334" s="180" t="s">
        <v>220</v>
      </c>
    </row>
    <row r="335" spans="1:9" x14ac:dyDescent="0.2">
      <c r="A335" s="38"/>
      <c r="B335" s="70" t="s">
        <v>18</v>
      </c>
      <c r="C335" s="186">
        <v>830</v>
      </c>
      <c r="D335" s="180">
        <f>D330+D331++D332+D333+D334</f>
        <v>40.85</v>
      </c>
      <c r="E335" s="180">
        <f>E330+E331++E332+E333+E334</f>
        <v>25.68</v>
      </c>
      <c r="F335" s="180">
        <f>F330+F331++F332+F333+F334</f>
        <v>101.6</v>
      </c>
      <c r="G335" s="180">
        <f>G330+G331++G332+G333+G334</f>
        <v>807.45999999999992</v>
      </c>
      <c r="H335" s="180">
        <f>H330+H331++H332+H333+H334</f>
        <v>46.84</v>
      </c>
      <c r="I335" s="180"/>
    </row>
    <row r="336" spans="1:9" ht="15.75" x14ac:dyDescent="0.2">
      <c r="A336" s="180"/>
      <c r="B336" s="287" t="s">
        <v>19</v>
      </c>
      <c r="C336" s="287"/>
      <c r="D336" s="287"/>
      <c r="E336" s="287"/>
      <c r="F336" s="287"/>
      <c r="G336" s="287"/>
      <c r="H336" s="287"/>
      <c r="I336" s="50">
        <f>G335/G341</f>
        <v>0.21972119196828238</v>
      </c>
    </row>
    <row r="337" spans="1:9" x14ac:dyDescent="0.2">
      <c r="A337" s="180" t="s">
        <v>42</v>
      </c>
      <c r="B337" s="67" t="s">
        <v>213</v>
      </c>
      <c r="C337" s="187">
        <v>200</v>
      </c>
      <c r="D337" s="181">
        <v>5.8</v>
      </c>
      <c r="E337" s="91">
        <v>5</v>
      </c>
      <c r="F337" s="181">
        <v>9.6</v>
      </c>
      <c r="G337" s="181">
        <v>107</v>
      </c>
      <c r="H337" s="181">
        <v>2.6</v>
      </c>
      <c r="I337" s="181" t="s">
        <v>226</v>
      </c>
    </row>
    <row r="338" spans="1:9" x14ac:dyDescent="0.2">
      <c r="A338" s="19" t="s">
        <v>43</v>
      </c>
      <c r="B338" s="70" t="s">
        <v>17</v>
      </c>
      <c r="C338" s="214">
        <v>24</v>
      </c>
      <c r="D338" s="213">
        <v>6.4</v>
      </c>
      <c r="E338" s="213">
        <v>8</v>
      </c>
      <c r="F338" s="213">
        <v>66</v>
      </c>
      <c r="G338" s="213">
        <v>360</v>
      </c>
      <c r="H338" s="213">
        <v>0</v>
      </c>
      <c r="I338" s="213"/>
    </row>
    <row r="339" spans="1:9" x14ac:dyDescent="0.2">
      <c r="A339" s="19"/>
      <c r="B339" s="70" t="s">
        <v>18</v>
      </c>
      <c r="C339" s="186">
        <v>224</v>
      </c>
      <c r="D339" s="186">
        <f>D337+D338</f>
        <v>12.2</v>
      </c>
      <c r="E339" s="186">
        <f>E337+E338</f>
        <v>13</v>
      </c>
      <c r="F339" s="186">
        <f>F337+F338</f>
        <v>75.599999999999994</v>
      </c>
      <c r="G339" s="186">
        <f>G337+G338</f>
        <v>467</v>
      </c>
      <c r="H339" s="186">
        <f>H337+H338</f>
        <v>2.6</v>
      </c>
      <c r="I339" s="178"/>
    </row>
    <row r="340" spans="1:9" ht="15.75" x14ac:dyDescent="0.2">
      <c r="A340" s="38"/>
      <c r="B340" s="287" t="s">
        <v>19</v>
      </c>
      <c r="C340" s="287"/>
      <c r="D340" s="287"/>
      <c r="E340" s="287"/>
      <c r="F340" s="287"/>
      <c r="G340" s="287"/>
      <c r="H340" s="287"/>
      <c r="I340" s="51">
        <f>G339/G341</f>
        <v>0.12707725045102899</v>
      </c>
    </row>
    <row r="341" spans="1:9" x14ac:dyDescent="0.2">
      <c r="A341" s="37"/>
      <c r="B341" s="70" t="s">
        <v>115</v>
      </c>
      <c r="C341" s="186">
        <f t="shared" ref="C341:H341" si="18">C316+C324+C328+C335+C339</f>
        <v>2868</v>
      </c>
      <c r="D341" s="186">
        <f t="shared" si="18"/>
        <v>143.41</v>
      </c>
      <c r="E341" s="186">
        <f t="shared" si="18"/>
        <v>130.93</v>
      </c>
      <c r="F341" s="186">
        <f t="shared" si="18"/>
        <v>449.26</v>
      </c>
      <c r="G341" s="186">
        <f t="shared" si="18"/>
        <v>3674.93</v>
      </c>
      <c r="H341" s="186">
        <f t="shared" si="18"/>
        <v>75.489999999999995</v>
      </c>
      <c r="I341" s="50">
        <f>I325+I317+I329+I336+I340</f>
        <v>1</v>
      </c>
    </row>
    <row r="342" spans="1:9" ht="15.75" x14ac:dyDescent="0.2">
      <c r="A342" s="287"/>
      <c r="B342" s="287"/>
      <c r="C342" s="287"/>
      <c r="D342" s="180"/>
      <c r="E342" s="180"/>
      <c r="F342" s="180"/>
      <c r="G342" s="180"/>
      <c r="H342" s="180"/>
      <c r="I342" s="50"/>
    </row>
    <row r="343" spans="1:9" ht="12.75" x14ac:dyDescent="0.2">
      <c r="A343" s="287"/>
      <c r="B343" s="287"/>
      <c r="C343" s="287"/>
      <c r="D343" s="287"/>
      <c r="E343" s="287"/>
      <c r="F343" s="287"/>
      <c r="G343" s="287"/>
      <c r="H343" s="287"/>
      <c r="I343" s="287"/>
    </row>
    <row r="344" spans="1:9" ht="12.75" x14ac:dyDescent="0.2">
      <c r="A344" s="287"/>
      <c r="B344" s="287"/>
      <c r="C344" s="287"/>
      <c r="D344" s="287"/>
      <c r="E344" s="287"/>
      <c r="F344" s="287"/>
      <c r="G344" s="287"/>
      <c r="H344" s="287"/>
      <c r="I344" s="287"/>
    </row>
    <row r="345" spans="1:9" ht="12.75" x14ac:dyDescent="0.2">
      <c r="A345" s="287"/>
      <c r="B345" s="287"/>
      <c r="C345" s="287"/>
      <c r="D345" s="287"/>
      <c r="E345" s="287"/>
      <c r="F345" s="287"/>
      <c r="G345" s="287"/>
      <c r="H345" s="287"/>
      <c r="I345" s="287"/>
    </row>
    <row r="346" spans="1:9" ht="78.75" x14ac:dyDescent="0.2">
      <c r="A346" s="47" t="s">
        <v>0</v>
      </c>
      <c r="B346" s="79" t="s">
        <v>1</v>
      </c>
      <c r="C346" s="47" t="s">
        <v>2</v>
      </c>
      <c r="D346" s="186" t="s">
        <v>3</v>
      </c>
      <c r="E346" s="186" t="s">
        <v>4</v>
      </c>
      <c r="F346" s="186" t="s">
        <v>5</v>
      </c>
      <c r="G346" s="47" t="s">
        <v>6</v>
      </c>
      <c r="H346" s="186" t="s">
        <v>7</v>
      </c>
      <c r="I346" s="47" t="s">
        <v>199</v>
      </c>
    </row>
    <row r="347" spans="1:9" x14ac:dyDescent="0.2">
      <c r="A347" s="180">
        <v>1</v>
      </c>
      <c r="B347" s="80">
        <v>2</v>
      </c>
      <c r="C347" s="186">
        <v>3</v>
      </c>
      <c r="D347" s="186">
        <v>6</v>
      </c>
      <c r="E347" s="186">
        <v>7</v>
      </c>
      <c r="F347" s="186">
        <v>8</v>
      </c>
      <c r="G347" s="186">
        <v>9</v>
      </c>
      <c r="H347" s="185">
        <v>10</v>
      </c>
      <c r="I347" s="126">
        <v>11</v>
      </c>
    </row>
    <row r="348" spans="1:9" x14ac:dyDescent="0.2">
      <c r="A348" s="180" t="s">
        <v>194</v>
      </c>
      <c r="B348" s="70" t="s">
        <v>166</v>
      </c>
      <c r="C348" s="186" t="s">
        <v>8</v>
      </c>
      <c r="D348" s="155">
        <v>7.59</v>
      </c>
      <c r="E348" s="155">
        <v>13.44</v>
      </c>
      <c r="F348" s="155">
        <v>15.55</v>
      </c>
      <c r="G348" s="156">
        <v>213.27</v>
      </c>
      <c r="H348" s="186">
        <v>0.14000000000000001</v>
      </c>
      <c r="I348" s="180" t="s">
        <v>164</v>
      </c>
    </row>
    <row r="349" spans="1:9" x14ac:dyDescent="0.2">
      <c r="A349" s="180" t="s">
        <v>11</v>
      </c>
      <c r="B349" s="70" t="s">
        <v>148</v>
      </c>
      <c r="C349" s="186" t="s">
        <v>64</v>
      </c>
      <c r="D349" s="180">
        <v>10.36</v>
      </c>
      <c r="E349" s="180">
        <v>14.59</v>
      </c>
      <c r="F349" s="180">
        <v>47</v>
      </c>
      <c r="G349" s="180">
        <v>362.25</v>
      </c>
      <c r="H349" s="180">
        <v>1.2</v>
      </c>
      <c r="I349" s="180" t="s">
        <v>14</v>
      </c>
    </row>
    <row r="350" spans="1:9" x14ac:dyDescent="0.2">
      <c r="A350" s="37" t="s">
        <v>12</v>
      </c>
      <c r="B350" s="70" t="s">
        <v>73</v>
      </c>
      <c r="C350" s="186">
        <v>200</v>
      </c>
      <c r="D350" s="180">
        <v>4.08</v>
      </c>
      <c r="E350" s="180">
        <v>3.5</v>
      </c>
      <c r="F350" s="180">
        <v>17.600000000000001</v>
      </c>
      <c r="G350" s="180">
        <v>118.6</v>
      </c>
      <c r="H350" s="180">
        <v>1.6</v>
      </c>
      <c r="I350" s="180" t="s">
        <v>16</v>
      </c>
    </row>
    <row r="351" spans="1:9" x14ac:dyDescent="0.2">
      <c r="A351" s="38"/>
      <c r="B351" s="70" t="s">
        <v>10</v>
      </c>
      <c r="C351" s="186">
        <v>24</v>
      </c>
      <c r="D351" s="180">
        <v>1.8</v>
      </c>
      <c r="E351" s="180">
        <v>0.7</v>
      </c>
      <c r="F351" s="180">
        <v>12.34</v>
      </c>
      <c r="G351" s="180">
        <v>62.88</v>
      </c>
      <c r="H351" s="180">
        <v>0</v>
      </c>
      <c r="I351" s="32" t="s">
        <v>235</v>
      </c>
    </row>
    <row r="352" spans="1:9" x14ac:dyDescent="0.2">
      <c r="A352" s="54"/>
      <c r="B352" s="70" t="s">
        <v>17</v>
      </c>
      <c r="C352" s="186">
        <v>24</v>
      </c>
      <c r="D352" s="180">
        <v>6.4</v>
      </c>
      <c r="E352" s="180">
        <v>8</v>
      </c>
      <c r="F352" s="180">
        <v>66</v>
      </c>
      <c r="G352" s="180">
        <v>360</v>
      </c>
      <c r="H352" s="180">
        <v>0</v>
      </c>
      <c r="I352" s="180"/>
    </row>
    <row r="353" spans="1:9" x14ac:dyDescent="0.2">
      <c r="A353" s="55"/>
      <c r="B353" s="70" t="s">
        <v>18</v>
      </c>
      <c r="C353" s="186">
        <v>568</v>
      </c>
      <c r="D353" s="133">
        <f>D348+D349+D350+D351+D352</f>
        <v>30.230000000000004</v>
      </c>
      <c r="E353" s="133">
        <f>E348+E349+E350+E351+E352</f>
        <v>40.230000000000004</v>
      </c>
      <c r="F353" s="133">
        <f>F348+F349+F350+F351+F352</f>
        <v>158.49</v>
      </c>
      <c r="G353" s="133">
        <f>G348+G349+G350+G351+G352</f>
        <v>1117</v>
      </c>
      <c r="H353" s="133">
        <f>H348+H349+H350+H351+H352</f>
        <v>2.94</v>
      </c>
      <c r="I353" s="180"/>
    </row>
    <row r="354" spans="1:9" ht="15.75" x14ac:dyDescent="0.2">
      <c r="A354" s="55"/>
      <c r="B354" s="287" t="s">
        <v>19</v>
      </c>
      <c r="C354" s="287"/>
      <c r="D354" s="287"/>
      <c r="E354" s="287"/>
      <c r="F354" s="287"/>
      <c r="G354" s="287"/>
      <c r="H354" s="287"/>
      <c r="I354" s="50">
        <f>G353/G380</f>
        <v>0.31126691486278618</v>
      </c>
    </row>
    <row r="355" spans="1:9" x14ac:dyDescent="0.2">
      <c r="A355" s="180" t="s">
        <v>20</v>
      </c>
      <c r="B355" s="70" t="s">
        <v>34</v>
      </c>
      <c r="C355" s="186">
        <v>80</v>
      </c>
      <c r="D355" s="180">
        <v>0.88</v>
      </c>
      <c r="E355" s="180">
        <v>0.16</v>
      </c>
      <c r="F355" s="180">
        <v>3.04</v>
      </c>
      <c r="G355" s="180">
        <v>17.600000000000001</v>
      </c>
      <c r="H355" s="180">
        <v>14</v>
      </c>
      <c r="I355" s="180" t="s">
        <v>159</v>
      </c>
    </row>
    <row r="356" spans="1:9" x14ac:dyDescent="0.2">
      <c r="A356" s="38" t="s">
        <v>22</v>
      </c>
      <c r="B356" s="76" t="s">
        <v>116</v>
      </c>
      <c r="C356" s="186">
        <v>350</v>
      </c>
      <c r="D356" s="180">
        <v>5</v>
      </c>
      <c r="E356" s="180">
        <v>6.43</v>
      </c>
      <c r="F356" s="180">
        <v>26.32</v>
      </c>
      <c r="G356" s="180">
        <v>201.95</v>
      </c>
      <c r="H356" s="180">
        <v>8.0500000000000007</v>
      </c>
      <c r="I356" s="180" t="s">
        <v>269</v>
      </c>
    </row>
    <row r="357" spans="1:9" x14ac:dyDescent="0.2">
      <c r="A357" s="19"/>
      <c r="B357" s="68" t="s">
        <v>174</v>
      </c>
      <c r="C357" s="33">
        <v>100</v>
      </c>
      <c r="D357" s="34">
        <v>11.02</v>
      </c>
      <c r="E357" s="34">
        <v>23.86</v>
      </c>
      <c r="F357" s="34">
        <v>0.38</v>
      </c>
      <c r="G357" s="34">
        <v>262</v>
      </c>
      <c r="H357" s="34">
        <v>0</v>
      </c>
      <c r="I357" s="34" t="s">
        <v>24</v>
      </c>
    </row>
    <row r="358" spans="1:9" x14ac:dyDescent="0.2">
      <c r="A358" s="19"/>
      <c r="B358" s="70" t="s">
        <v>147</v>
      </c>
      <c r="C358" s="186" t="s">
        <v>140</v>
      </c>
      <c r="D358" s="180">
        <v>7.6</v>
      </c>
      <c r="E358" s="180">
        <v>4.49</v>
      </c>
      <c r="F358" s="180">
        <v>42.58</v>
      </c>
      <c r="G358" s="180">
        <v>241</v>
      </c>
      <c r="H358" s="180">
        <v>0</v>
      </c>
      <c r="I358" s="180" t="s">
        <v>26</v>
      </c>
    </row>
    <row r="359" spans="1:9" x14ac:dyDescent="0.2">
      <c r="A359" s="180"/>
      <c r="B359" s="70" t="s">
        <v>67</v>
      </c>
      <c r="C359" s="186">
        <v>200</v>
      </c>
      <c r="D359" s="180">
        <v>0.78</v>
      </c>
      <c r="E359" s="180">
        <v>0.05</v>
      </c>
      <c r="F359" s="180">
        <v>27.63</v>
      </c>
      <c r="G359" s="180">
        <v>114.8</v>
      </c>
      <c r="H359" s="180">
        <v>0.6</v>
      </c>
      <c r="I359" s="178" t="s">
        <v>68</v>
      </c>
    </row>
    <row r="360" spans="1:9" x14ac:dyDescent="0.2">
      <c r="A360" s="37"/>
      <c r="B360" s="70" t="s">
        <v>40</v>
      </c>
      <c r="C360" s="186" t="s">
        <v>29</v>
      </c>
      <c r="D360" s="180">
        <v>5.68</v>
      </c>
      <c r="E360" s="180">
        <v>0.8</v>
      </c>
      <c r="F360" s="180">
        <v>35.520000000000003</v>
      </c>
      <c r="G360" s="180">
        <v>173.2</v>
      </c>
      <c r="H360" s="180"/>
      <c r="I360" s="180" t="s">
        <v>220</v>
      </c>
    </row>
    <row r="361" spans="1:9" x14ac:dyDescent="0.2">
      <c r="A361" s="46"/>
      <c r="B361" s="70" t="s">
        <v>18</v>
      </c>
      <c r="C361" s="186">
        <v>1015</v>
      </c>
      <c r="D361" s="186">
        <f>D355+D356+D357+D358+D359+D360</f>
        <v>30.96</v>
      </c>
      <c r="E361" s="186">
        <f>E355+E356+E357+E358+E359+E360</f>
        <v>35.789999999999992</v>
      </c>
      <c r="F361" s="186">
        <f>F355+F356+F357+F358+F359+F360</f>
        <v>135.47</v>
      </c>
      <c r="G361" s="186">
        <f>G355+G356+G357+G358+G359+G360</f>
        <v>1010.55</v>
      </c>
      <c r="H361" s="186">
        <f>H355+H356+H357+H358+H359+H360</f>
        <v>22.650000000000002</v>
      </c>
      <c r="I361" s="180"/>
    </row>
    <row r="362" spans="1:9" ht="15.75" x14ac:dyDescent="0.2">
      <c r="A362" s="37"/>
      <c r="B362" s="287" t="s">
        <v>19</v>
      </c>
      <c r="C362" s="287"/>
      <c r="D362" s="287"/>
      <c r="E362" s="287"/>
      <c r="F362" s="287"/>
      <c r="G362" s="287"/>
      <c r="H362" s="287"/>
      <c r="I362" s="50">
        <f>G361/G380</f>
        <v>0.28160320574269343</v>
      </c>
    </row>
    <row r="363" spans="1:9" x14ac:dyDescent="0.2">
      <c r="A363" s="180" t="s">
        <v>30</v>
      </c>
      <c r="B363" s="70" t="s">
        <v>101</v>
      </c>
      <c r="C363" s="186">
        <v>250</v>
      </c>
      <c r="D363" s="180">
        <v>2.25</v>
      </c>
      <c r="E363" s="180">
        <v>0.5</v>
      </c>
      <c r="F363" s="180">
        <v>20.25</v>
      </c>
      <c r="G363" s="180">
        <v>107.5</v>
      </c>
      <c r="H363" s="180">
        <v>150</v>
      </c>
      <c r="I363" s="180" t="s">
        <v>219</v>
      </c>
    </row>
    <row r="364" spans="1:9" x14ac:dyDescent="0.2">
      <c r="A364" s="19" t="s">
        <v>32</v>
      </c>
      <c r="B364" s="78" t="s">
        <v>31</v>
      </c>
      <c r="C364" s="41">
        <v>30</v>
      </c>
      <c r="D364" s="42">
        <v>2.25</v>
      </c>
      <c r="E364" s="42">
        <v>2.94</v>
      </c>
      <c r="F364" s="42">
        <v>22.32</v>
      </c>
      <c r="G364" s="42">
        <v>125.1</v>
      </c>
      <c r="H364" s="178">
        <v>0</v>
      </c>
      <c r="I364" s="61" t="s">
        <v>218</v>
      </c>
    </row>
    <row r="365" spans="1:9" x14ac:dyDescent="0.2">
      <c r="A365" s="46"/>
      <c r="B365" s="76" t="s">
        <v>229</v>
      </c>
      <c r="C365" s="130">
        <v>200</v>
      </c>
      <c r="D365" s="131">
        <v>1</v>
      </c>
      <c r="E365" s="56">
        <v>0.2</v>
      </c>
      <c r="F365" s="56">
        <v>20.2</v>
      </c>
      <c r="G365" s="56">
        <v>86.6</v>
      </c>
      <c r="H365" s="180">
        <v>4</v>
      </c>
      <c r="I365" s="180" t="s">
        <v>217</v>
      </c>
    </row>
    <row r="366" spans="1:9" x14ac:dyDescent="0.2">
      <c r="A366" s="46"/>
      <c r="B366" s="70" t="s">
        <v>18</v>
      </c>
      <c r="C366" s="186">
        <v>480</v>
      </c>
      <c r="D366" s="186">
        <f>SUM(D363:D365)</f>
        <v>5.5</v>
      </c>
      <c r="E366" s="186">
        <f t="shared" ref="E366:H366" si="19">SUM(E363:E365)</f>
        <v>3.64</v>
      </c>
      <c r="F366" s="186">
        <f t="shared" si="19"/>
        <v>62.769999999999996</v>
      </c>
      <c r="G366" s="186">
        <f t="shared" si="19"/>
        <v>319.2</v>
      </c>
      <c r="H366" s="186">
        <f t="shared" si="19"/>
        <v>154</v>
      </c>
      <c r="I366" s="180"/>
    </row>
    <row r="367" spans="1:9" ht="15.75" x14ac:dyDescent="0.2">
      <c r="A367" s="37"/>
      <c r="B367" s="287" t="s">
        <v>19</v>
      </c>
      <c r="C367" s="287"/>
      <c r="D367" s="287"/>
      <c r="E367" s="287"/>
      <c r="F367" s="287"/>
      <c r="G367" s="287"/>
      <c r="H367" s="287"/>
      <c r="I367" s="50">
        <f>G366/G380</f>
        <v>8.894932786410148E-2</v>
      </c>
    </row>
    <row r="368" spans="1:9" x14ac:dyDescent="0.2">
      <c r="A368" s="180" t="s">
        <v>33</v>
      </c>
      <c r="B368" s="70" t="s">
        <v>21</v>
      </c>
      <c r="C368" s="186">
        <v>80</v>
      </c>
      <c r="D368" s="180">
        <v>0.56000000000000005</v>
      </c>
      <c r="E368" s="180">
        <v>0.08</v>
      </c>
      <c r="F368" s="180">
        <v>1.52</v>
      </c>
      <c r="G368" s="180">
        <v>9.6</v>
      </c>
      <c r="H368" s="180">
        <v>3.92</v>
      </c>
      <c r="I368" s="180" t="s">
        <v>159</v>
      </c>
    </row>
    <row r="369" spans="1:9" x14ac:dyDescent="0.2">
      <c r="A369" s="37" t="s">
        <v>35</v>
      </c>
      <c r="B369" s="68" t="s">
        <v>290</v>
      </c>
      <c r="C369" s="33" t="s">
        <v>231</v>
      </c>
      <c r="D369" s="34">
        <v>27.79</v>
      </c>
      <c r="E369" s="34">
        <v>21.48</v>
      </c>
      <c r="F369" s="34">
        <v>2.35</v>
      </c>
      <c r="G369" s="34">
        <v>311.19</v>
      </c>
      <c r="H369" s="34">
        <v>0.02</v>
      </c>
      <c r="I369" s="34" t="s">
        <v>240</v>
      </c>
    </row>
    <row r="370" spans="1:9" x14ac:dyDescent="0.2">
      <c r="A370" s="37"/>
      <c r="B370" s="70" t="s">
        <v>211</v>
      </c>
      <c r="C370" s="186">
        <v>250</v>
      </c>
      <c r="D370" s="180">
        <v>6.95</v>
      </c>
      <c r="E370" s="180">
        <v>6.14</v>
      </c>
      <c r="F370" s="180">
        <v>39.86</v>
      </c>
      <c r="G370" s="180">
        <v>242.25</v>
      </c>
      <c r="H370" s="180"/>
      <c r="I370" s="34" t="s">
        <v>268</v>
      </c>
    </row>
    <row r="371" spans="1:9" x14ac:dyDescent="0.2">
      <c r="A371" s="37"/>
      <c r="B371" s="70" t="s">
        <v>38</v>
      </c>
      <c r="C371" s="186" t="s">
        <v>71</v>
      </c>
      <c r="D371" s="56">
        <v>0.57999999999999996</v>
      </c>
      <c r="E371" s="57">
        <v>0.23</v>
      </c>
      <c r="F371" s="56">
        <v>22.25</v>
      </c>
      <c r="G371" s="57">
        <v>102.6</v>
      </c>
      <c r="H371" s="56">
        <v>150.03</v>
      </c>
      <c r="I371" s="178" t="s">
        <v>155</v>
      </c>
    </row>
    <row r="372" spans="1:9" x14ac:dyDescent="0.2">
      <c r="A372" s="37"/>
      <c r="B372" s="70" t="s">
        <v>40</v>
      </c>
      <c r="C372" s="186" t="s">
        <v>41</v>
      </c>
      <c r="D372" s="56">
        <v>7.1</v>
      </c>
      <c r="E372" s="177">
        <v>1</v>
      </c>
      <c r="F372" s="180">
        <v>44.4</v>
      </c>
      <c r="G372" s="177">
        <v>216.5</v>
      </c>
      <c r="H372" s="180"/>
      <c r="I372" s="180" t="s">
        <v>220</v>
      </c>
    </row>
    <row r="373" spans="1:9" x14ac:dyDescent="0.2">
      <c r="A373" s="37"/>
      <c r="B373" s="70" t="s">
        <v>18</v>
      </c>
      <c r="C373" s="186">
        <v>800</v>
      </c>
      <c r="D373" s="186">
        <f>D368+D369+D370+D371+D372</f>
        <v>42.98</v>
      </c>
      <c r="E373" s="186">
        <f>E368+E369+E370+E371+E372</f>
        <v>28.93</v>
      </c>
      <c r="F373" s="186">
        <f>F368+F369+F370+F371+F372</f>
        <v>110.38</v>
      </c>
      <c r="G373" s="186">
        <f>G368+G369+G370+G371+G372</f>
        <v>882.14</v>
      </c>
      <c r="H373" s="186">
        <f>H368+H369+H370+H371+H372</f>
        <v>153.97</v>
      </c>
      <c r="I373" s="180"/>
    </row>
    <row r="374" spans="1:9" ht="15.75" x14ac:dyDescent="0.2">
      <c r="A374" s="37"/>
      <c r="B374" s="287" t="s">
        <v>19</v>
      </c>
      <c r="C374" s="287"/>
      <c r="D374" s="287"/>
      <c r="E374" s="287"/>
      <c r="F374" s="287"/>
      <c r="G374" s="287"/>
      <c r="H374" s="287"/>
      <c r="I374" s="50">
        <f>G373/G380</f>
        <v>0.24582005038232607</v>
      </c>
    </row>
    <row r="375" spans="1:9" x14ac:dyDescent="0.2">
      <c r="A375" s="37"/>
      <c r="B375" s="82"/>
      <c r="C375" s="186"/>
      <c r="D375" s="180"/>
      <c r="E375" s="180"/>
      <c r="F375" s="180"/>
      <c r="G375" s="180"/>
      <c r="H375" s="180"/>
      <c r="I375" s="180"/>
    </row>
    <row r="376" spans="1:9" x14ac:dyDescent="0.2">
      <c r="A376" s="180" t="s">
        <v>42</v>
      </c>
      <c r="B376" s="70" t="s">
        <v>230</v>
      </c>
      <c r="C376" s="186">
        <v>200</v>
      </c>
      <c r="D376" s="180">
        <v>2.9</v>
      </c>
      <c r="E376" s="180">
        <v>2.5</v>
      </c>
      <c r="F376" s="180">
        <v>11</v>
      </c>
      <c r="G376" s="180">
        <v>69</v>
      </c>
      <c r="H376" s="180"/>
      <c r="I376" s="180"/>
    </row>
    <row r="377" spans="1:9" x14ac:dyDescent="0.2">
      <c r="A377" s="19" t="s">
        <v>43</v>
      </c>
      <c r="B377" s="70" t="s">
        <v>181</v>
      </c>
      <c r="C377" s="186">
        <v>50</v>
      </c>
      <c r="D377" s="180">
        <v>3.26</v>
      </c>
      <c r="E377" s="180">
        <v>5.62</v>
      </c>
      <c r="F377" s="180">
        <v>31.8</v>
      </c>
      <c r="G377" s="180">
        <v>190.67</v>
      </c>
      <c r="H377" s="90">
        <v>3.3000000000000002E-2</v>
      </c>
      <c r="I377" s="180" t="s">
        <v>215</v>
      </c>
    </row>
    <row r="378" spans="1:9" x14ac:dyDescent="0.2">
      <c r="A378" s="22"/>
      <c r="B378" s="67" t="s">
        <v>18</v>
      </c>
      <c r="C378" s="187">
        <v>250</v>
      </c>
      <c r="D378" s="187">
        <f>D376+D377</f>
        <v>6.16</v>
      </c>
      <c r="E378" s="187">
        <f>E376+E377</f>
        <v>8.120000000000001</v>
      </c>
      <c r="F378" s="187">
        <f>F376+F377</f>
        <v>42.8</v>
      </c>
      <c r="G378" s="187">
        <f>G376+G377</f>
        <v>259.66999999999996</v>
      </c>
      <c r="H378" s="187">
        <f>H376+H377</f>
        <v>3.3000000000000002E-2</v>
      </c>
      <c r="I378" s="181"/>
    </row>
    <row r="379" spans="1:9" ht="15.75" x14ac:dyDescent="0.2">
      <c r="A379" s="19"/>
      <c r="B379" s="295" t="s">
        <v>19</v>
      </c>
      <c r="C379" s="295"/>
      <c r="D379" s="295"/>
      <c r="E379" s="295"/>
      <c r="F379" s="295"/>
      <c r="G379" s="295"/>
      <c r="H379" s="295"/>
      <c r="I379" s="26">
        <f>G378/G380</f>
        <v>7.2360501148092823E-2</v>
      </c>
    </row>
    <row r="380" spans="1:9" x14ac:dyDescent="0.2">
      <c r="A380" s="37"/>
      <c r="B380" s="70" t="s">
        <v>117</v>
      </c>
      <c r="C380" s="186">
        <f t="shared" ref="C380:H380" si="20">C353+C361+C366+C373+C378</f>
        <v>3113</v>
      </c>
      <c r="D380" s="186">
        <f t="shared" si="20"/>
        <v>115.82999999999998</v>
      </c>
      <c r="E380" s="186">
        <f t="shared" si="20"/>
        <v>116.71000000000001</v>
      </c>
      <c r="F380" s="186">
        <f t="shared" si="20"/>
        <v>509.91</v>
      </c>
      <c r="G380" s="186">
        <f t="shared" si="20"/>
        <v>3588.56</v>
      </c>
      <c r="H380" s="186">
        <f t="shared" si="20"/>
        <v>333.59300000000002</v>
      </c>
      <c r="I380" s="50">
        <f>I354+I362+I367+I374+I379</f>
        <v>1</v>
      </c>
    </row>
    <row r="381" spans="1:9" ht="12.75" x14ac:dyDescent="0.2">
      <c r="A381" s="287"/>
      <c r="B381" s="287"/>
      <c r="C381" s="287"/>
      <c r="D381" s="287"/>
      <c r="E381" s="287"/>
      <c r="F381" s="287"/>
      <c r="G381" s="287"/>
      <c r="H381" s="287"/>
      <c r="I381" s="287"/>
    </row>
    <row r="382" spans="1:9" ht="12.75" x14ac:dyDescent="0.2">
      <c r="A382" s="287"/>
      <c r="B382" s="287"/>
      <c r="C382" s="287"/>
      <c r="D382" s="287"/>
      <c r="E382" s="287"/>
      <c r="F382" s="287"/>
      <c r="G382" s="287"/>
      <c r="H382" s="287"/>
      <c r="I382" s="287"/>
    </row>
    <row r="383" spans="1:9" ht="12.75" x14ac:dyDescent="0.2">
      <c r="A383" s="287"/>
      <c r="B383" s="287"/>
      <c r="C383" s="287"/>
      <c r="D383" s="287"/>
      <c r="E383" s="287"/>
      <c r="F383" s="287"/>
      <c r="G383" s="287"/>
      <c r="H383" s="287"/>
      <c r="I383" s="287"/>
    </row>
    <row r="384" spans="1:9" ht="78.75" x14ac:dyDescent="0.2">
      <c r="A384" s="47" t="s">
        <v>0</v>
      </c>
      <c r="B384" s="79" t="s">
        <v>1</v>
      </c>
      <c r="C384" s="47" t="s">
        <v>2</v>
      </c>
      <c r="D384" s="186" t="s">
        <v>3</v>
      </c>
      <c r="E384" s="186" t="s">
        <v>4</v>
      </c>
      <c r="F384" s="186" t="s">
        <v>5</v>
      </c>
      <c r="G384" s="47" t="s">
        <v>6</v>
      </c>
      <c r="H384" s="186" t="s">
        <v>7</v>
      </c>
      <c r="I384" s="47" t="s">
        <v>199</v>
      </c>
    </row>
    <row r="385" spans="1:9" x14ac:dyDescent="0.2">
      <c r="A385" s="180">
        <v>1</v>
      </c>
      <c r="B385" s="80">
        <v>2</v>
      </c>
      <c r="C385" s="186">
        <v>3</v>
      </c>
      <c r="D385" s="180">
        <v>6</v>
      </c>
      <c r="E385" s="180">
        <v>7</v>
      </c>
      <c r="F385" s="180">
        <v>8</v>
      </c>
      <c r="G385" s="180">
        <v>9</v>
      </c>
      <c r="H385" s="180">
        <v>10</v>
      </c>
      <c r="I385" s="180">
        <v>11</v>
      </c>
    </row>
    <row r="386" spans="1:9" x14ac:dyDescent="0.2">
      <c r="A386" s="180" t="s">
        <v>118</v>
      </c>
      <c r="B386" s="70" t="s">
        <v>165</v>
      </c>
      <c r="C386" s="58" t="s">
        <v>46</v>
      </c>
      <c r="D386" s="180">
        <v>2.33</v>
      </c>
      <c r="E386" s="180">
        <v>8.1199999999999992</v>
      </c>
      <c r="F386" s="180">
        <v>15.55</v>
      </c>
      <c r="G386" s="180">
        <v>144.6</v>
      </c>
      <c r="H386" s="180">
        <v>0</v>
      </c>
      <c r="I386" s="180" t="s">
        <v>163</v>
      </c>
    </row>
    <row r="387" spans="1:9" x14ac:dyDescent="0.2">
      <c r="A387" s="180" t="s">
        <v>11</v>
      </c>
      <c r="B387" s="70" t="s">
        <v>152</v>
      </c>
      <c r="C387" s="186" t="s">
        <v>64</v>
      </c>
      <c r="D387" s="180">
        <v>7.61</v>
      </c>
      <c r="E387" s="180">
        <v>11.59</v>
      </c>
      <c r="F387" s="180">
        <v>40.44</v>
      </c>
      <c r="G387" s="180">
        <v>297.25</v>
      </c>
      <c r="H387" s="180">
        <v>1.47</v>
      </c>
      <c r="I387" s="180" t="s">
        <v>89</v>
      </c>
    </row>
    <row r="388" spans="1:9" x14ac:dyDescent="0.2">
      <c r="A388" s="37" t="s">
        <v>12</v>
      </c>
      <c r="B388" s="70" t="s">
        <v>47</v>
      </c>
      <c r="C388" s="186">
        <v>200</v>
      </c>
      <c r="D388" s="180">
        <v>3.17</v>
      </c>
      <c r="E388" s="180">
        <v>2.68</v>
      </c>
      <c r="F388" s="180">
        <v>15.95</v>
      </c>
      <c r="G388" s="180">
        <v>100.6</v>
      </c>
      <c r="H388" s="180">
        <v>1.3</v>
      </c>
      <c r="I388" s="180" t="s">
        <v>161</v>
      </c>
    </row>
    <row r="389" spans="1:9" x14ac:dyDescent="0.2">
      <c r="A389" s="30"/>
      <c r="B389" s="70" t="s">
        <v>10</v>
      </c>
      <c r="C389" s="186">
        <v>24</v>
      </c>
      <c r="D389" s="180">
        <v>1.8</v>
      </c>
      <c r="E389" s="180">
        <v>0.7</v>
      </c>
      <c r="F389" s="180">
        <v>12.34</v>
      </c>
      <c r="G389" s="180">
        <v>62.88</v>
      </c>
      <c r="H389" s="180">
        <v>0</v>
      </c>
      <c r="I389" s="32" t="s">
        <v>235</v>
      </c>
    </row>
    <row r="390" spans="1:9" x14ac:dyDescent="0.2">
      <c r="A390" s="30"/>
      <c r="B390" s="69" t="s">
        <v>119</v>
      </c>
      <c r="C390" s="187">
        <v>40</v>
      </c>
      <c r="D390" s="181">
        <v>5.08</v>
      </c>
      <c r="E390" s="181">
        <v>4.5999999999999996</v>
      </c>
      <c r="F390" s="181">
        <v>0.28000000000000003</v>
      </c>
      <c r="G390" s="181">
        <v>63</v>
      </c>
      <c r="H390" s="181"/>
      <c r="I390" s="180" t="s">
        <v>271</v>
      </c>
    </row>
    <row r="391" spans="1:9" x14ac:dyDescent="0.2">
      <c r="A391" s="30"/>
      <c r="B391" s="70" t="s">
        <v>18</v>
      </c>
      <c r="C391" s="186">
        <v>564</v>
      </c>
      <c r="D391" s="186">
        <f>D386+D387+D388+D389+D390</f>
        <v>19.990000000000002</v>
      </c>
      <c r="E391" s="186">
        <f>E386+E387+E388+E389+E390</f>
        <v>27.689999999999998</v>
      </c>
      <c r="F391" s="186">
        <f>F386+F387+F388+F389+F390</f>
        <v>84.56</v>
      </c>
      <c r="G391" s="186">
        <f>G386+G387+G388+G389+G390</f>
        <v>668.33</v>
      </c>
      <c r="H391" s="186">
        <f>H386+H387+H388+H389+H390</f>
        <v>2.77</v>
      </c>
      <c r="I391" s="32"/>
    </row>
    <row r="392" spans="1:9" ht="15.75" x14ac:dyDescent="0.2">
      <c r="A392" s="30"/>
      <c r="B392" s="287" t="s">
        <v>19</v>
      </c>
      <c r="C392" s="287"/>
      <c r="D392" s="287"/>
      <c r="E392" s="287"/>
      <c r="F392" s="287"/>
      <c r="G392" s="287"/>
      <c r="H392" s="287"/>
      <c r="I392" s="51">
        <f>G391*100/G416/100</f>
        <v>0.21168306294778316</v>
      </c>
    </row>
    <row r="393" spans="1:9" x14ac:dyDescent="0.2">
      <c r="A393" s="180" t="s">
        <v>20</v>
      </c>
      <c r="B393" s="70" t="s">
        <v>21</v>
      </c>
      <c r="C393" s="186">
        <v>80</v>
      </c>
      <c r="D393" s="180">
        <v>0.56000000000000005</v>
      </c>
      <c r="E393" s="180">
        <v>0.08</v>
      </c>
      <c r="F393" s="180">
        <v>1.52</v>
      </c>
      <c r="G393" s="180">
        <v>9.6</v>
      </c>
      <c r="H393" s="180">
        <v>3.92</v>
      </c>
      <c r="I393" s="180" t="s">
        <v>159</v>
      </c>
    </row>
    <row r="394" spans="1:9" x14ac:dyDescent="0.2">
      <c r="A394" s="38" t="s">
        <v>22</v>
      </c>
      <c r="B394" s="69" t="s">
        <v>281</v>
      </c>
      <c r="C394" s="186" t="s">
        <v>177</v>
      </c>
      <c r="D394" s="180">
        <v>5.22</v>
      </c>
      <c r="E394" s="180">
        <v>8.75</v>
      </c>
      <c r="F394" s="180">
        <v>12.92</v>
      </c>
      <c r="G394" s="180">
        <v>162.77000000000001</v>
      </c>
      <c r="H394" s="180">
        <v>14.61</v>
      </c>
      <c r="I394" s="180" t="s">
        <v>94</v>
      </c>
    </row>
    <row r="395" spans="1:9" ht="25.5" x14ac:dyDescent="0.2">
      <c r="A395" s="46"/>
      <c r="B395" s="68" t="s">
        <v>283</v>
      </c>
      <c r="C395" s="33">
        <v>130</v>
      </c>
      <c r="D395" s="34">
        <v>22.23</v>
      </c>
      <c r="E395" s="34">
        <v>6.89</v>
      </c>
      <c r="F395" s="34">
        <v>4.8099999999999996</v>
      </c>
      <c r="G395" s="34">
        <v>159.12</v>
      </c>
      <c r="H395" s="34">
        <v>0.98</v>
      </c>
      <c r="I395" s="164" t="s">
        <v>284</v>
      </c>
    </row>
    <row r="396" spans="1:9" ht="40.5" x14ac:dyDescent="0.2">
      <c r="A396" s="46"/>
      <c r="B396" s="69" t="s">
        <v>273</v>
      </c>
      <c r="C396" s="187" t="s">
        <v>140</v>
      </c>
      <c r="D396" s="187">
        <v>4.6500000000000004</v>
      </c>
      <c r="E396" s="187">
        <v>3.78</v>
      </c>
      <c r="F396" s="187">
        <v>46.23</v>
      </c>
      <c r="G396" s="187">
        <v>237</v>
      </c>
      <c r="H396" s="187">
        <v>0.8</v>
      </c>
      <c r="I396" s="187" t="s">
        <v>274</v>
      </c>
    </row>
    <row r="397" spans="1:9" ht="40.5" x14ac:dyDescent="0.2">
      <c r="A397" s="181"/>
      <c r="B397" s="72" t="s">
        <v>52</v>
      </c>
      <c r="C397" s="33">
        <v>200</v>
      </c>
      <c r="D397" s="34">
        <v>0.1</v>
      </c>
      <c r="E397" s="34"/>
      <c r="F397" s="34">
        <v>30.8</v>
      </c>
      <c r="G397" s="34">
        <v>123.5</v>
      </c>
      <c r="H397" s="34"/>
      <c r="I397" s="34"/>
    </row>
    <row r="398" spans="1:9" x14ac:dyDescent="0.2">
      <c r="A398" s="38"/>
      <c r="B398" s="70" t="s">
        <v>40</v>
      </c>
      <c r="C398" s="186" t="s">
        <v>29</v>
      </c>
      <c r="D398" s="180">
        <v>5.68</v>
      </c>
      <c r="E398" s="180">
        <v>0.8</v>
      </c>
      <c r="F398" s="180">
        <v>35.520000000000003</v>
      </c>
      <c r="G398" s="180">
        <v>173.2</v>
      </c>
      <c r="H398" s="180"/>
      <c r="I398" s="180" t="s">
        <v>220</v>
      </c>
    </row>
    <row r="399" spans="1:9" x14ac:dyDescent="0.2">
      <c r="A399" s="46"/>
      <c r="B399" s="70" t="s">
        <v>18</v>
      </c>
      <c r="C399" s="186">
        <v>1060</v>
      </c>
      <c r="D399" s="186">
        <f>D393+D394+D395+D396+D397+D398</f>
        <v>38.44</v>
      </c>
      <c r="E399" s="186">
        <f>E393+E394+E395+E396+E397+E398</f>
        <v>20.3</v>
      </c>
      <c r="F399" s="186">
        <f>F393+F394+F395+F396+F397+F398</f>
        <v>131.79999999999998</v>
      </c>
      <c r="G399" s="186">
        <f>G393+G394+G395+G396+G397+G398</f>
        <v>865.19</v>
      </c>
      <c r="H399" s="186">
        <f>H393+H394+H395+H396+H397+H398</f>
        <v>20.310000000000002</v>
      </c>
      <c r="I399" s="180"/>
    </row>
    <row r="400" spans="1:9" ht="15.75" x14ac:dyDescent="0.2">
      <c r="A400" s="37"/>
      <c r="B400" s="287" t="s">
        <v>19</v>
      </c>
      <c r="C400" s="287"/>
      <c r="D400" s="287"/>
      <c r="E400" s="287"/>
      <c r="F400" s="287"/>
      <c r="G400" s="287"/>
      <c r="H400" s="287"/>
      <c r="I400" s="50">
        <f>G399/G416</f>
        <v>0.27403538556071483</v>
      </c>
    </row>
    <row r="401" spans="1:9" x14ac:dyDescent="0.2">
      <c r="A401" s="180" t="s">
        <v>30</v>
      </c>
      <c r="B401" s="78" t="s">
        <v>31</v>
      </c>
      <c r="C401" s="41">
        <v>30</v>
      </c>
      <c r="D401" s="42">
        <v>2.25</v>
      </c>
      <c r="E401" s="42">
        <v>2.94</v>
      </c>
      <c r="F401" s="42">
        <v>22.32</v>
      </c>
      <c r="G401" s="42">
        <v>125.1</v>
      </c>
      <c r="H401" s="178">
        <v>0</v>
      </c>
      <c r="I401" s="61" t="s">
        <v>218</v>
      </c>
    </row>
    <row r="402" spans="1:9" x14ac:dyDescent="0.2">
      <c r="A402" s="38" t="s">
        <v>32</v>
      </c>
      <c r="B402" s="67" t="s">
        <v>206</v>
      </c>
      <c r="C402" s="186">
        <v>250</v>
      </c>
      <c r="D402" s="180">
        <v>1</v>
      </c>
      <c r="E402" s="180">
        <v>1</v>
      </c>
      <c r="F402" s="180">
        <v>24.5</v>
      </c>
      <c r="G402" s="180">
        <v>117.5</v>
      </c>
      <c r="H402" s="180">
        <v>25</v>
      </c>
      <c r="I402" s="180" t="s">
        <v>242</v>
      </c>
    </row>
    <row r="403" spans="1:9" x14ac:dyDescent="0.2">
      <c r="A403" s="46"/>
      <c r="B403" s="76" t="s">
        <v>229</v>
      </c>
      <c r="C403" s="130">
        <v>200</v>
      </c>
      <c r="D403" s="131">
        <v>1</v>
      </c>
      <c r="E403" s="56">
        <v>0.2</v>
      </c>
      <c r="F403" s="56">
        <v>20.2</v>
      </c>
      <c r="G403" s="56">
        <v>86.6</v>
      </c>
      <c r="H403" s="180">
        <v>4</v>
      </c>
      <c r="I403" s="180" t="s">
        <v>217</v>
      </c>
    </row>
    <row r="404" spans="1:9" x14ac:dyDescent="0.2">
      <c r="A404" s="46"/>
      <c r="B404" s="70" t="s">
        <v>18</v>
      </c>
      <c r="C404" s="186">
        <v>480</v>
      </c>
      <c r="D404" s="180">
        <f>SUM(D401:D403)</f>
        <v>4.25</v>
      </c>
      <c r="E404" s="180">
        <f t="shared" ref="E404:H404" si="21">SUM(E401:E403)</f>
        <v>4.1399999999999997</v>
      </c>
      <c r="F404" s="180">
        <f t="shared" si="21"/>
        <v>67.02</v>
      </c>
      <c r="G404" s="180">
        <f t="shared" si="21"/>
        <v>329.2</v>
      </c>
      <c r="H404" s="180">
        <f t="shared" si="21"/>
        <v>29</v>
      </c>
      <c r="I404" s="180"/>
    </row>
    <row r="405" spans="1:9" ht="15.75" x14ac:dyDescent="0.2">
      <c r="A405" s="37"/>
      <c r="B405" s="287" t="s">
        <v>19</v>
      </c>
      <c r="C405" s="287"/>
      <c r="D405" s="287"/>
      <c r="E405" s="287"/>
      <c r="F405" s="287"/>
      <c r="G405" s="287"/>
      <c r="H405" s="287"/>
      <c r="I405" s="50">
        <f>G404*100/G416/100</f>
        <v>0.10426894546468095</v>
      </c>
    </row>
    <row r="406" spans="1:9" x14ac:dyDescent="0.2">
      <c r="A406" s="180" t="s">
        <v>33</v>
      </c>
      <c r="B406" s="70" t="s">
        <v>34</v>
      </c>
      <c r="C406" s="186">
        <v>80</v>
      </c>
      <c r="D406" s="180">
        <v>0.88</v>
      </c>
      <c r="E406" s="180">
        <v>0.16</v>
      </c>
      <c r="F406" s="180">
        <v>3.04</v>
      </c>
      <c r="G406" s="180">
        <v>17.600000000000001</v>
      </c>
      <c r="H406" s="180">
        <v>14</v>
      </c>
      <c r="I406" s="180" t="s">
        <v>159</v>
      </c>
    </row>
    <row r="407" spans="1:9" ht="40.5" x14ac:dyDescent="0.2">
      <c r="A407" s="37" t="s">
        <v>35</v>
      </c>
      <c r="B407" s="72" t="s">
        <v>275</v>
      </c>
      <c r="C407" s="39" t="s">
        <v>272</v>
      </c>
      <c r="D407" s="34">
        <v>36.6</v>
      </c>
      <c r="E407" s="34">
        <v>45.23</v>
      </c>
      <c r="F407" s="34">
        <v>43.55</v>
      </c>
      <c r="G407" s="34">
        <v>708.4</v>
      </c>
      <c r="H407" s="34">
        <v>11.4</v>
      </c>
      <c r="I407" s="34" t="s">
        <v>120</v>
      </c>
    </row>
    <row r="408" spans="1:9" x14ac:dyDescent="0.2">
      <c r="A408" s="46"/>
      <c r="B408" s="70" t="s">
        <v>208</v>
      </c>
      <c r="C408" s="186" t="s">
        <v>209</v>
      </c>
      <c r="D408" s="180">
        <v>0.12</v>
      </c>
      <c r="E408" s="180">
        <v>0.02</v>
      </c>
      <c r="F408" s="180">
        <v>9.76</v>
      </c>
      <c r="G408" s="180">
        <v>40</v>
      </c>
      <c r="H408" s="180">
        <v>0.11</v>
      </c>
      <c r="I408" s="180" t="s">
        <v>221</v>
      </c>
    </row>
    <row r="409" spans="1:9" x14ac:dyDescent="0.2">
      <c r="A409" s="180"/>
      <c r="B409" s="70" t="s">
        <v>40</v>
      </c>
      <c r="C409" s="186" t="s">
        <v>41</v>
      </c>
      <c r="D409" s="56">
        <v>7.1</v>
      </c>
      <c r="E409" s="177">
        <v>1</v>
      </c>
      <c r="F409" s="180">
        <v>44.4</v>
      </c>
      <c r="G409" s="177">
        <v>216.5</v>
      </c>
      <c r="H409" s="180"/>
      <c r="I409" s="180" t="s">
        <v>220</v>
      </c>
    </row>
    <row r="410" spans="1:9" x14ac:dyDescent="0.2">
      <c r="A410" s="37"/>
      <c r="B410" s="70" t="s">
        <v>18</v>
      </c>
      <c r="C410" s="186">
        <v>720</v>
      </c>
      <c r="D410" s="180">
        <f>D406+D407+D408+D409</f>
        <v>44.7</v>
      </c>
      <c r="E410" s="180">
        <f>E406+E407+E408+E409</f>
        <v>46.41</v>
      </c>
      <c r="F410" s="180">
        <f>F406+F407+F408+F409</f>
        <v>100.75</v>
      </c>
      <c r="G410" s="180">
        <f>G406+G407+G408+G409</f>
        <v>982.5</v>
      </c>
      <c r="H410" s="180">
        <f>H406+H407+H408+H409</f>
        <v>25.509999999999998</v>
      </c>
      <c r="I410" s="180"/>
    </row>
    <row r="411" spans="1:9" ht="15.75" x14ac:dyDescent="0.2">
      <c r="A411" s="180"/>
      <c r="B411" s="287" t="s">
        <v>19</v>
      </c>
      <c r="C411" s="287"/>
      <c r="D411" s="287"/>
      <c r="E411" s="287"/>
      <c r="F411" s="287"/>
      <c r="G411" s="287"/>
      <c r="H411" s="287"/>
      <c r="I411" s="50">
        <f>G410/G416</f>
        <v>0.3111914912486301</v>
      </c>
    </row>
    <row r="412" spans="1:9" x14ac:dyDescent="0.2">
      <c r="A412" s="180" t="s">
        <v>57</v>
      </c>
      <c r="B412" s="67" t="s">
        <v>196</v>
      </c>
      <c r="C412" s="187">
        <v>200</v>
      </c>
      <c r="D412" s="181">
        <v>5.8</v>
      </c>
      <c r="E412" s="181">
        <v>5</v>
      </c>
      <c r="F412" s="181">
        <v>8.4</v>
      </c>
      <c r="G412" s="181">
        <v>102</v>
      </c>
      <c r="H412" s="181">
        <v>0.6</v>
      </c>
      <c r="I412" s="180" t="s">
        <v>244</v>
      </c>
    </row>
    <row r="413" spans="1:9" x14ac:dyDescent="0.2">
      <c r="A413" s="38" t="s">
        <v>43</v>
      </c>
      <c r="B413" s="70" t="s">
        <v>212</v>
      </c>
      <c r="C413" s="186">
        <v>50</v>
      </c>
      <c r="D413" s="180">
        <v>3.05</v>
      </c>
      <c r="E413" s="180">
        <v>9.23</v>
      </c>
      <c r="F413" s="180">
        <v>28.71</v>
      </c>
      <c r="G413" s="180">
        <v>210</v>
      </c>
      <c r="H413" s="180">
        <v>0</v>
      </c>
      <c r="I413" s="180" t="s">
        <v>247</v>
      </c>
    </row>
    <row r="414" spans="1:9" x14ac:dyDescent="0.2">
      <c r="A414" s="37"/>
      <c r="B414" s="70" t="s">
        <v>18</v>
      </c>
      <c r="C414" s="186">
        <v>250</v>
      </c>
      <c r="D414" s="180">
        <f>D412+D413</f>
        <v>8.85</v>
      </c>
      <c r="E414" s="180">
        <f>E412+E413</f>
        <v>14.23</v>
      </c>
      <c r="F414" s="180">
        <f>F412+F413</f>
        <v>37.11</v>
      </c>
      <c r="G414" s="180">
        <f>G412+G413</f>
        <v>312</v>
      </c>
      <c r="H414" s="180">
        <f>H412+H413</f>
        <v>0.6</v>
      </c>
      <c r="I414" s="180"/>
    </row>
    <row r="415" spans="1:9" ht="15.75" x14ac:dyDescent="0.2">
      <c r="A415" s="37"/>
      <c r="B415" s="287" t="s">
        <v>19</v>
      </c>
      <c r="C415" s="287"/>
      <c r="D415" s="287"/>
      <c r="E415" s="287"/>
      <c r="F415" s="287"/>
      <c r="G415" s="287"/>
      <c r="H415" s="287"/>
      <c r="I415" s="51">
        <f>G414/G416</f>
        <v>9.882111477819093E-2</v>
      </c>
    </row>
    <row r="416" spans="1:9" x14ac:dyDescent="0.2">
      <c r="A416" s="37"/>
      <c r="B416" s="70" t="s">
        <v>121</v>
      </c>
      <c r="C416" s="186">
        <f t="shared" ref="C416:H416" si="22">C391+C399+C404+C410+C414</f>
        <v>3074</v>
      </c>
      <c r="D416" s="186">
        <f t="shared" si="22"/>
        <v>116.22999999999999</v>
      </c>
      <c r="E416" s="186">
        <f t="shared" si="22"/>
        <v>112.77</v>
      </c>
      <c r="F416" s="186">
        <f t="shared" si="22"/>
        <v>421.24</v>
      </c>
      <c r="G416" s="186">
        <f t="shared" si="22"/>
        <v>3157.2200000000003</v>
      </c>
      <c r="H416" s="186">
        <f t="shared" si="22"/>
        <v>78.19</v>
      </c>
      <c r="I416" s="50">
        <f>I392+I400+I405+I411+I415</f>
        <v>0.99999999999999989</v>
      </c>
    </row>
    <row r="417" spans="1:9" ht="12.75" x14ac:dyDescent="0.2">
      <c r="A417" s="287"/>
      <c r="B417" s="287"/>
      <c r="C417" s="287"/>
      <c r="D417" s="287"/>
      <c r="E417" s="287"/>
      <c r="F417" s="287"/>
      <c r="G417" s="287"/>
      <c r="H417" s="287"/>
      <c r="I417" s="287"/>
    </row>
    <row r="418" spans="1:9" ht="12.75" x14ac:dyDescent="0.2">
      <c r="A418" s="287"/>
      <c r="B418" s="287"/>
      <c r="C418" s="287"/>
      <c r="D418" s="287"/>
      <c r="E418" s="287"/>
      <c r="F418" s="287"/>
      <c r="G418" s="287"/>
      <c r="H418" s="287"/>
      <c r="I418" s="287"/>
    </row>
    <row r="419" spans="1:9" ht="12.75" x14ac:dyDescent="0.2">
      <c r="A419" s="287"/>
      <c r="B419" s="287"/>
      <c r="C419" s="287"/>
      <c r="D419" s="287"/>
      <c r="E419" s="287"/>
      <c r="F419" s="287"/>
      <c r="G419" s="287"/>
      <c r="H419" s="287"/>
      <c r="I419" s="287"/>
    </row>
    <row r="420" spans="1:9" ht="78.75" x14ac:dyDescent="0.2">
      <c r="A420" s="47" t="s">
        <v>0</v>
      </c>
      <c r="B420" s="79" t="s">
        <v>1</v>
      </c>
      <c r="C420" s="47" t="s">
        <v>2</v>
      </c>
      <c r="D420" s="186" t="s">
        <v>3</v>
      </c>
      <c r="E420" s="186" t="s">
        <v>4</v>
      </c>
      <c r="F420" s="186" t="s">
        <v>5</v>
      </c>
      <c r="G420" s="47" t="s">
        <v>6</v>
      </c>
      <c r="H420" s="186" t="s">
        <v>7</v>
      </c>
      <c r="I420" s="47" t="s">
        <v>199</v>
      </c>
    </row>
    <row r="421" spans="1:9" x14ac:dyDescent="0.2">
      <c r="A421" s="203">
        <v>1</v>
      </c>
      <c r="B421" s="80">
        <v>2</v>
      </c>
      <c r="C421" s="186">
        <v>3</v>
      </c>
      <c r="D421" s="180">
        <v>6</v>
      </c>
      <c r="E421" s="180">
        <v>7</v>
      </c>
      <c r="F421" s="180">
        <v>8</v>
      </c>
      <c r="G421" s="180">
        <v>9</v>
      </c>
      <c r="H421" s="180">
        <v>10</v>
      </c>
      <c r="I421" s="180">
        <v>11</v>
      </c>
    </row>
    <row r="422" spans="1:9" x14ac:dyDescent="0.2">
      <c r="A422" s="180" t="s">
        <v>122</v>
      </c>
      <c r="B422" s="70" t="s">
        <v>165</v>
      </c>
      <c r="C422" s="58" t="s">
        <v>46</v>
      </c>
      <c r="D422" s="180">
        <v>2.33</v>
      </c>
      <c r="E422" s="180">
        <v>8.1199999999999992</v>
      </c>
      <c r="F422" s="180">
        <v>15.55</v>
      </c>
      <c r="G422" s="180">
        <v>144.6</v>
      </c>
      <c r="H422" s="180">
        <v>0</v>
      </c>
      <c r="I422" s="180" t="s">
        <v>163</v>
      </c>
    </row>
    <row r="423" spans="1:9" x14ac:dyDescent="0.2">
      <c r="A423" s="217" t="s">
        <v>11</v>
      </c>
      <c r="B423" s="76" t="s">
        <v>78</v>
      </c>
      <c r="C423" s="218" t="s">
        <v>293</v>
      </c>
      <c r="D423" s="217">
        <v>31.16</v>
      </c>
      <c r="E423" s="217">
        <v>34.26</v>
      </c>
      <c r="F423" s="217">
        <v>46.83</v>
      </c>
      <c r="G423" s="217">
        <v>506.74</v>
      </c>
      <c r="H423" s="217">
        <v>0.64</v>
      </c>
      <c r="I423" s="217" t="s">
        <v>114</v>
      </c>
    </row>
    <row r="424" spans="1:9" x14ac:dyDescent="0.2">
      <c r="A424" s="37" t="s">
        <v>12</v>
      </c>
      <c r="B424" s="70" t="s">
        <v>90</v>
      </c>
      <c r="C424" s="186" t="s">
        <v>91</v>
      </c>
      <c r="D424" s="56">
        <v>1.52</v>
      </c>
      <c r="E424" s="57">
        <v>1.35</v>
      </c>
      <c r="F424" s="180">
        <v>15.9</v>
      </c>
      <c r="G424" s="177">
        <v>81</v>
      </c>
      <c r="H424" s="180">
        <v>1.33</v>
      </c>
      <c r="I424" s="178" t="s">
        <v>92</v>
      </c>
    </row>
    <row r="425" spans="1:9" x14ac:dyDescent="0.2">
      <c r="A425" s="38"/>
      <c r="B425" s="70" t="s">
        <v>10</v>
      </c>
      <c r="C425" s="186">
        <v>24</v>
      </c>
      <c r="D425" s="180">
        <v>1.8</v>
      </c>
      <c r="E425" s="180">
        <v>0.7</v>
      </c>
      <c r="F425" s="180">
        <v>12.34</v>
      </c>
      <c r="G425" s="180">
        <v>62.88</v>
      </c>
      <c r="H425" s="180">
        <v>0</v>
      </c>
      <c r="I425" s="32" t="s">
        <v>235</v>
      </c>
    </row>
    <row r="426" spans="1:9" x14ac:dyDescent="0.2">
      <c r="A426" s="55"/>
      <c r="B426" s="70" t="s">
        <v>18</v>
      </c>
      <c r="C426" s="186">
        <v>484</v>
      </c>
      <c r="D426" s="180">
        <f>D422+D423+D424+D425</f>
        <v>36.81</v>
      </c>
      <c r="E426" s="217">
        <f t="shared" ref="E426:H426" si="23">E422+E423+E424+E425</f>
        <v>44.43</v>
      </c>
      <c r="F426" s="217">
        <f t="shared" si="23"/>
        <v>90.62</v>
      </c>
      <c r="G426" s="217">
        <f t="shared" si="23"/>
        <v>795.22</v>
      </c>
      <c r="H426" s="217">
        <f t="shared" si="23"/>
        <v>1.9700000000000002</v>
      </c>
      <c r="I426" s="180"/>
    </row>
    <row r="427" spans="1:9" ht="15.75" x14ac:dyDescent="0.2">
      <c r="A427" s="180"/>
      <c r="B427" s="287" t="s">
        <v>19</v>
      </c>
      <c r="C427" s="287"/>
      <c r="D427" s="287"/>
      <c r="E427" s="287"/>
      <c r="F427" s="287"/>
      <c r="G427" s="287"/>
      <c r="H427" s="287"/>
      <c r="I427" s="50">
        <f>G426*100/G450/100</f>
        <v>0.23276684677933954</v>
      </c>
    </row>
    <row r="428" spans="1:9" x14ac:dyDescent="0.2">
      <c r="A428" s="180" t="s">
        <v>20</v>
      </c>
      <c r="B428" s="70" t="s">
        <v>34</v>
      </c>
      <c r="C428" s="186">
        <v>80</v>
      </c>
      <c r="D428" s="180">
        <v>0.88</v>
      </c>
      <c r="E428" s="180">
        <v>0.16</v>
      </c>
      <c r="F428" s="180">
        <v>3.04</v>
      </c>
      <c r="G428" s="180">
        <v>17.600000000000001</v>
      </c>
      <c r="H428" s="180">
        <v>14</v>
      </c>
      <c r="I428" s="180" t="s">
        <v>159</v>
      </c>
    </row>
    <row r="429" spans="1:9" ht="40.5" x14ac:dyDescent="0.2">
      <c r="A429" s="38" t="s">
        <v>22</v>
      </c>
      <c r="B429" s="72" t="s">
        <v>276</v>
      </c>
      <c r="C429" s="33" t="s">
        <v>177</v>
      </c>
      <c r="D429" s="34">
        <v>9.56</v>
      </c>
      <c r="E429" s="34">
        <v>7.62</v>
      </c>
      <c r="F429" s="34">
        <v>34.56</v>
      </c>
      <c r="G429" s="34">
        <v>262.77999999999997</v>
      </c>
      <c r="H429" s="34">
        <v>8.16</v>
      </c>
      <c r="I429" s="34" t="s">
        <v>125</v>
      </c>
    </row>
    <row r="430" spans="1:9" x14ac:dyDescent="0.2">
      <c r="A430" s="38"/>
      <c r="B430" s="68" t="s">
        <v>210</v>
      </c>
      <c r="C430" s="33" t="s">
        <v>298</v>
      </c>
      <c r="D430" s="35">
        <v>30.72</v>
      </c>
      <c r="E430" s="35">
        <v>28.98</v>
      </c>
      <c r="F430" s="35">
        <v>50.47</v>
      </c>
      <c r="G430" s="35">
        <v>604.94000000000005</v>
      </c>
      <c r="H430" s="35">
        <v>0.54</v>
      </c>
      <c r="I430" s="34" t="s">
        <v>126</v>
      </c>
    </row>
    <row r="431" spans="1:9" x14ac:dyDescent="0.2">
      <c r="A431" s="37"/>
      <c r="B431" s="70" t="s">
        <v>84</v>
      </c>
      <c r="C431" s="186">
        <v>200</v>
      </c>
      <c r="D431" s="180">
        <v>0.66</v>
      </c>
      <c r="E431" s="180">
        <v>0.09</v>
      </c>
      <c r="F431" s="180">
        <v>32</v>
      </c>
      <c r="G431" s="180">
        <v>132.80000000000001</v>
      </c>
      <c r="H431" s="180">
        <v>0.73</v>
      </c>
      <c r="I431" s="180" t="s">
        <v>85</v>
      </c>
    </row>
    <row r="432" spans="1:9" x14ac:dyDescent="0.2">
      <c r="A432" s="38"/>
      <c r="B432" s="70" t="s">
        <v>40</v>
      </c>
      <c r="C432" s="186" t="s">
        <v>29</v>
      </c>
      <c r="D432" s="180">
        <v>5.68</v>
      </c>
      <c r="E432" s="180">
        <v>0.8</v>
      </c>
      <c r="F432" s="180">
        <v>35.520000000000003</v>
      </c>
      <c r="G432" s="180">
        <v>173.2</v>
      </c>
      <c r="H432" s="180"/>
      <c r="I432" s="180" t="s">
        <v>220</v>
      </c>
    </row>
    <row r="433" spans="1:9" x14ac:dyDescent="0.2">
      <c r="A433" s="37"/>
      <c r="B433" s="70" t="s">
        <v>18</v>
      </c>
      <c r="C433" s="186">
        <v>1045</v>
      </c>
      <c r="D433" s="186">
        <f>D428+D429+D430+D431+D432</f>
        <v>47.499999999999993</v>
      </c>
      <c r="E433" s="186">
        <f>E428+E429+E430+E431+E432</f>
        <v>37.65</v>
      </c>
      <c r="F433" s="186">
        <f>F428+F429+F430+F431+F432</f>
        <v>155.59</v>
      </c>
      <c r="G433" s="186">
        <f>G428+G429+G430+G431+G432</f>
        <v>1191.3200000000002</v>
      </c>
      <c r="H433" s="186">
        <f>H428+H429+H430+H431+H432</f>
        <v>23.43</v>
      </c>
      <c r="I433" s="180"/>
    </row>
    <row r="434" spans="1:9" ht="15.75" x14ac:dyDescent="0.2">
      <c r="A434" s="37"/>
      <c r="B434" s="287" t="s">
        <v>19</v>
      </c>
      <c r="C434" s="287"/>
      <c r="D434" s="287"/>
      <c r="E434" s="287"/>
      <c r="F434" s="287"/>
      <c r="G434" s="287"/>
      <c r="H434" s="287"/>
      <c r="I434" s="50">
        <f>G433/G450</f>
        <v>0.34870828186560049</v>
      </c>
    </row>
    <row r="435" spans="1:9" ht="31.5" x14ac:dyDescent="0.2">
      <c r="A435" s="180" t="s">
        <v>30</v>
      </c>
      <c r="B435" s="70" t="s">
        <v>204</v>
      </c>
      <c r="C435" s="186" t="s">
        <v>141</v>
      </c>
      <c r="D435" s="180">
        <v>4.99</v>
      </c>
      <c r="E435" s="180">
        <v>6.78</v>
      </c>
      <c r="F435" s="180">
        <v>30.22</v>
      </c>
      <c r="G435" s="180">
        <v>204</v>
      </c>
      <c r="H435" s="180"/>
      <c r="I435" s="54" t="s">
        <v>224</v>
      </c>
    </row>
    <row r="436" spans="1:9" x14ac:dyDescent="0.2">
      <c r="A436" s="38" t="s">
        <v>32</v>
      </c>
      <c r="B436" s="76" t="s">
        <v>229</v>
      </c>
      <c r="C436" s="130">
        <v>200</v>
      </c>
      <c r="D436" s="131">
        <v>1</v>
      </c>
      <c r="E436" s="56">
        <v>0.2</v>
      </c>
      <c r="F436" s="56">
        <v>20.2</v>
      </c>
      <c r="G436" s="56">
        <v>86.6</v>
      </c>
      <c r="H436" s="180">
        <v>4</v>
      </c>
      <c r="I436" s="180" t="s">
        <v>217</v>
      </c>
    </row>
    <row r="437" spans="1:9" x14ac:dyDescent="0.2">
      <c r="A437" s="180"/>
      <c r="B437" s="70" t="s">
        <v>18</v>
      </c>
      <c r="C437" s="186">
        <v>335</v>
      </c>
      <c r="D437" s="180">
        <f>D435+D436</f>
        <v>5.99</v>
      </c>
      <c r="E437" s="180">
        <f>E435+E436</f>
        <v>6.98</v>
      </c>
      <c r="F437" s="180">
        <f>F435+F436</f>
        <v>50.42</v>
      </c>
      <c r="G437" s="180">
        <f>G435+G436</f>
        <v>290.60000000000002</v>
      </c>
      <c r="H437" s="180">
        <f>H435+H436</f>
        <v>4</v>
      </c>
      <c r="I437" s="180"/>
    </row>
    <row r="438" spans="1:9" ht="15.75" x14ac:dyDescent="0.2">
      <c r="A438" s="55"/>
      <c r="B438" s="287" t="s">
        <v>19</v>
      </c>
      <c r="C438" s="287"/>
      <c r="D438" s="287"/>
      <c r="E438" s="287"/>
      <c r="F438" s="287"/>
      <c r="G438" s="287"/>
      <c r="H438" s="287"/>
      <c r="I438" s="50">
        <f>G437/G450</f>
        <v>8.5060795344780157E-2</v>
      </c>
    </row>
    <row r="439" spans="1:9" x14ac:dyDescent="0.2">
      <c r="A439" s="180" t="s">
        <v>33</v>
      </c>
      <c r="B439" s="70" t="s">
        <v>21</v>
      </c>
      <c r="C439" s="186">
        <v>80</v>
      </c>
      <c r="D439" s="180">
        <v>0.56000000000000005</v>
      </c>
      <c r="E439" s="180">
        <v>0.08</v>
      </c>
      <c r="F439" s="180">
        <v>1.52</v>
      </c>
      <c r="G439" s="180">
        <v>9.6</v>
      </c>
      <c r="H439" s="180">
        <v>3.92</v>
      </c>
      <c r="I439" s="180" t="s">
        <v>159</v>
      </c>
    </row>
    <row r="440" spans="1:9" x14ac:dyDescent="0.2">
      <c r="A440" s="37" t="s">
        <v>35</v>
      </c>
      <c r="B440" s="68" t="s">
        <v>277</v>
      </c>
      <c r="C440" s="172">
        <v>130</v>
      </c>
      <c r="D440" s="172">
        <v>31.44</v>
      </c>
      <c r="E440" s="172">
        <v>23.6</v>
      </c>
      <c r="F440" s="172">
        <v>0.12</v>
      </c>
      <c r="G440" s="172">
        <v>325</v>
      </c>
      <c r="H440" s="34">
        <v>3.69</v>
      </c>
      <c r="I440" s="180" t="s">
        <v>279</v>
      </c>
    </row>
    <row r="441" spans="1:9" x14ac:dyDescent="0.2">
      <c r="A441" s="37"/>
      <c r="B441" s="67" t="s">
        <v>147</v>
      </c>
      <c r="C441" s="187" t="s">
        <v>143</v>
      </c>
      <c r="D441" s="181">
        <v>9.49</v>
      </c>
      <c r="E441" s="181">
        <v>4.7</v>
      </c>
      <c r="F441" s="181">
        <v>53.21</v>
      </c>
      <c r="G441" s="181">
        <v>293</v>
      </c>
      <c r="H441" s="181">
        <v>0</v>
      </c>
      <c r="I441" s="181" t="s">
        <v>26</v>
      </c>
    </row>
    <row r="442" spans="1:9" x14ac:dyDescent="0.2">
      <c r="A442" s="22"/>
      <c r="B442" s="70" t="s">
        <v>169</v>
      </c>
      <c r="C442" s="186" t="s">
        <v>71</v>
      </c>
      <c r="D442" s="180">
        <v>0.14000000000000001</v>
      </c>
      <c r="E442" s="180">
        <v>0.09</v>
      </c>
      <c r="F442" s="180">
        <v>16.68</v>
      </c>
      <c r="G442" s="180">
        <v>68.040000000000006</v>
      </c>
      <c r="H442" s="180">
        <v>1.74</v>
      </c>
      <c r="I442" s="178" t="s">
        <v>112</v>
      </c>
    </row>
    <row r="443" spans="1:9" x14ac:dyDescent="0.2">
      <c r="A443" s="180"/>
      <c r="B443" s="70" t="s">
        <v>40</v>
      </c>
      <c r="C443" s="186" t="s">
        <v>41</v>
      </c>
      <c r="D443" s="56">
        <v>7.1</v>
      </c>
      <c r="E443" s="177">
        <v>1</v>
      </c>
      <c r="F443" s="180">
        <v>44.4</v>
      </c>
      <c r="G443" s="177">
        <v>216.5</v>
      </c>
      <c r="H443" s="180"/>
      <c r="I443" s="180" t="s">
        <v>220</v>
      </c>
    </row>
    <row r="444" spans="1:9" x14ac:dyDescent="0.2">
      <c r="A444" s="37"/>
      <c r="B444" s="70" t="s">
        <v>18</v>
      </c>
      <c r="C444" s="186">
        <v>795</v>
      </c>
      <c r="D444" s="186">
        <f>D439+D440+D441+D442+D443</f>
        <v>48.730000000000004</v>
      </c>
      <c r="E444" s="186">
        <f>E439+E440+E441+E442+E443</f>
        <v>29.47</v>
      </c>
      <c r="F444" s="186">
        <f>F439+F440+F441+F442+F443</f>
        <v>115.93</v>
      </c>
      <c r="G444" s="186">
        <f>G439+G440+G441+G442+G443</f>
        <v>912.14</v>
      </c>
      <c r="H444" s="186">
        <f>H439+H440+H441+H442+H443</f>
        <v>9.35</v>
      </c>
      <c r="I444" s="180"/>
    </row>
    <row r="445" spans="1:9" ht="15.75" x14ac:dyDescent="0.2">
      <c r="A445" s="37"/>
      <c r="B445" s="287" t="s">
        <v>19</v>
      </c>
      <c r="C445" s="287"/>
      <c r="D445" s="287"/>
      <c r="E445" s="287"/>
      <c r="F445" s="287"/>
      <c r="G445" s="287"/>
      <c r="H445" s="287"/>
      <c r="I445" s="50">
        <f>G444/G450</f>
        <v>0.26699020600752843</v>
      </c>
    </row>
    <row r="446" spans="1:9" x14ac:dyDescent="0.2">
      <c r="A446" s="180" t="s">
        <v>42</v>
      </c>
      <c r="B446" s="70" t="s">
        <v>197</v>
      </c>
      <c r="C446" s="186">
        <v>200</v>
      </c>
      <c r="D446" s="180">
        <v>5.8</v>
      </c>
      <c r="E446" s="180">
        <v>5</v>
      </c>
      <c r="F446" s="180">
        <v>8.4</v>
      </c>
      <c r="G446" s="180">
        <v>102</v>
      </c>
      <c r="H446" s="180">
        <v>0.6</v>
      </c>
      <c r="I446" s="178" t="s">
        <v>244</v>
      </c>
    </row>
    <row r="447" spans="1:9" x14ac:dyDescent="0.2">
      <c r="A447" s="19" t="s">
        <v>43</v>
      </c>
      <c r="B447" s="78" t="s">
        <v>31</v>
      </c>
      <c r="C447" s="41">
        <v>30</v>
      </c>
      <c r="D447" s="42">
        <v>2.25</v>
      </c>
      <c r="E447" s="42">
        <v>2.94</v>
      </c>
      <c r="F447" s="42">
        <v>22.32</v>
      </c>
      <c r="G447" s="42">
        <v>125.1</v>
      </c>
      <c r="H447" s="178">
        <v>0</v>
      </c>
      <c r="I447" s="61" t="s">
        <v>218</v>
      </c>
    </row>
    <row r="448" spans="1:9" x14ac:dyDescent="0.2">
      <c r="A448" s="25"/>
      <c r="B448" s="67" t="s">
        <v>18</v>
      </c>
      <c r="C448" s="187">
        <v>230</v>
      </c>
      <c r="D448" s="181">
        <f>D446+D447</f>
        <v>8.0500000000000007</v>
      </c>
      <c r="E448" s="181">
        <f>E446+E447</f>
        <v>7.9399999999999995</v>
      </c>
      <c r="F448" s="181">
        <f>F446+F447</f>
        <v>30.72</v>
      </c>
      <c r="G448" s="181">
        <f>G446+G447</f>
        <v>227.1</v>
      </c>
      <c r="H448" s="181">
        <f>H446+H447</f>
        <v>0.6</v>
      </c>
      <c r="I448" s="174"/>
    </row>
    <row r="449" spans="1:9" ht="15.75" x14ac:dyDescent="0.2">
      <c r="A449" s="25"/>
      <c r="B449" s="295" t="s">
        <v>19</v>
      </c>
      <c r="C449" s="295"/>
      <c r="D449" s="295"/>
      <c r="E449" s="295"/>
      <c r="F449" s="295"/>
      <c r="G449" s="295"/>
      <c r="H449" s="295"/>
      <c r="I449" s="26">
        <f>G448/G450</f>
        <v>6.6473870002751442E-2</v>
      </c>
    </row>
    <row r="450" spans="1:9" x14ac:dyDescent="0.2">
      <c r="A450" s="55"/>
      <c r="B450" s="70" t="s">
        <v>127</v>
      </c>
      <c r="C450" s="186">
        <f t="shared" ref="C450:H450" si="24">C426+C433+C437+C444+C448</f>
        <v>2889</v>
      </c>
      <c r="D450" s="186">
        <f t="shared" si="24"/>
        <v>147.08000000000001</v>
      </c>
      <c r="E450" s="186">
        <f t="shared" si="24"/>
        <v>126.47</v>
      </c>
      <c r="F450" s="186">
        <f t="shared" si="24"/>
        <v>443.28</v>
      </c>
      <c r="G450" s="186">
        <f t="shared" si="24"/>
        <v>3416.38</v>
      </c>
      <c r="H450" s="186">
        <f t="shared" si="24"/>
        <v>39.35</v>
      </c>
      <c r="I450" s="180"/>
    </row>
    <row r="451" spans="1:9" x14ac:dyDescent="0.2">
      <c r="A451" s="55"/>
      <c r="B451" s="80"/>
      <c r="C451" s="180"/>
      <c r="D451" s="180"/>
      <c r="E451" s="180"/>
      <c r="F451" s="180"/>
      <c r="G451" s="180"/>
      <c r="H451" s="180"/>
      <c r="I451" s="50">
        <f>I427+I434+I438+I445+I449</f>
        <v>1</v>
      </c>
    </row>
    <row r="452" spans="1:9" ht="12.75" x14ac:dyDescent="0.2">
      <c r="A452" s="287"/>
      <c r="B452" s="287"/>
      <c r="C452" s="287"/>
      <c r="D452" s="287"/>
      <c r="E452" s="287"/>
      <c r="F452" s="287"/>
      <c r="G452" s="287"/>
      <c r="H452" s="287"/>
      <c r="I452" s="287"/>
    </row>
    <row r="453" spans="1:9" ht="12.75" x14ac:dyDescent="0.2">
      <c r="A453" s="287"/>
      <c r="B453" s="287"/>
      <c r="C453" s="287"/>
      <c r="D453" s="287"/>
      <c r="E453" s="287"/>
      <c r="F453" s="287"/>
      <c r="G453" s="287"/>
      <c r="H453" s="287"/>
      <c r="I453" s="287"/>
    </row>
    <row r="454" spans="1:9" ht="12.75" x14ac:dyDescent="0.2">
      <c r="A454" s="287"/>
      <c r="B454" s="287"/>
      <c r="C454" s="287"/>
      <c r="D454" s="287"/>
      <c r="E454" s="287"/>
      <c r="F454" s="287"/>
      <c r="G454" s="287"/>
      <c r="H454" s="287"/>
      <c r="I454" s="287"/>
    </row>
    <row r="455" spans="1:9" ht="78.75" x14ac:dyDescent="0.2">
      <c r="A455" s="47" t="s">
        <v>0</v>
      </c>
      <c r="B455" s="79" t="s">
        <v>1</v>
      </c>
      <c r="C455" s="47" t="s">
        <v>2</v>
      </c>
      <c r="D455" s="186" t="s">
        <v>3</v>
      </c>
      <c r="E455" s="186" t="s">
        <v>4</v>
      </c>
      <c r="F455" s="186" t="s">
        <v>5</v>
      </c>
      <c r="G455" s="47" t="s">
        <v>6</v>
      </c>
      <c r="H455" s="186" t="s">
        <v>7</v>
      </c>
      <c r="I455" s="47" t="s">
        <v>199</v>
      </c>
    </row>
    <row r="456" spans="1:9" x14ac:dyDescent="0.2">
      <c r="A456" s="180">
        <v>1</v>
      </c>
      <c r="B456" s="80">
        <v>2</v>
      </c>
      <c r="C456" s="186">
        <v>3</v>
      </c>
      <c r="D456" s="180">
        <v>6</v>
      </c>
      <c r="E456" s="180">
        <v>7</v>
      </c>
      <c r="F456" s="180">
        <v>8</v>
      </c>
      <c r="G456" s="180">
        <v>9</v>
      </c>
      <c r="H456" s="180">
        <v>10</v>
      </c>
      <c r="I456" s="180">
        <v>11</v>
      </c>
    </row>
    <row r="457" spans="1:9" x14ac:dyDescent="0.2">
      <c r="A457" s="180" t="s">
        <v>128</v>
      </c>
      <c r="B457" s="70" t="s">
        <v>166</v>
      </c>
      <c r="C457" s="186" t="s">
        <v>8</v>
      </c>
      <c r="D457" s="155">
        <v>7.59</v>
      </c>
      <c r="E457" s="155">
        <v>13.44</v>
      </c>
      <c r="F457" s="155">
        <v>15.55</v>
      </c>
      <c r="G457" s="156">
        <v>213.27</v>
      </c>
      <c r="H457" s="186">
        <v>0.14000000000000001</v>
      </c>
      <c r="I457" s="180" t="s">
        <v>164</v>
      </c>
    </row>
    <row r="458" spans="1:9" x14ac:dyDescent="0.2">
      <c r="A458" s="180" t="s">
        <v>11</v>
      </c>
      <c r="B458" s="70" t="s">
        <v>129</v>
      </c>
      <c r="C458" s="186">
        <v>200</v>
      </c>
      <c r="D458" s="180">
        <v>20.190000000000001</v>
      </c>
      <c r="E458" s="180">
        <v>22.57</v>
      </c>
      <c r="F458" s="180">
        <v>3.62</v>
      </c>
      <c r="G458" s="180">
        <v>298.11</v>
      </c>
      <c r="H458" s="180">
        <v>0.38</v>
      </c>
      <c r="I458" s="180" t="s">
        <v>130</v>
      </c>
    </row>
    <row r="459" spans="1:9" x14ac:dyDescent="0.2">
      <c r="A459" s="88" t="s">
        <v>12</v>
      </c>
      <c r="B459" s="70" t="s">
        <v>73</v>
      </c>
      <c r="C459" s="186">
        <v>200</v>
      </c>
      <c r="D459" s="180">
        <v>4.08</v>
      </c>
      <c r="E459" s="180">
        <v>3.5</v>
      </c>
      <c r="F459" s="180">
        <v>17.600000000000001</v>
      </c>
      <c r="G459" s="180">
        <v>118.6</v>
      </c>
      <c r="H459" s="180">
        <v>1.6</v>
      </c>
      <c r="I459" s="180" t="s">
        <v>16</v>
      </c>
    </row>
    <row r="460" spans="1:9" x14ac:dyDescent="0.2">
      <c r="A460" s="180"/>
      <c r="B460" s="70" t="s">
        <v>10</v>
      </c>
      <c r="C460" s="186">
        <v>24</v>
      </c>
      <c r="D460" s="180">
        <v>1.8</v>
      </c>
      <c r="E460" s="180">
        <v>0.7</v>
      </c>
      <c r="F460" s="180">
        <v>12.34</v>
      </c>
      <c r="G460" s="180">
        <v>62.88</v>
      </c>
      <c r="H460" s="180">
        <v>0</v>
      </c>
      <c r="I460" s="32" t="s">
        <v>235</v>
      </c>
    </row>
    <row r="461" spans="1:9" x14ac:dyDescent="0.2">
      <c r="A461" s="46"/>
      <c r="B461" s="70" t="s">
        <v>18</v>
      </c>
      <c r="C461" s="186">
        <v>484</v>
      </c>
      <c r="D461" s="133">
        <f>D457+D458+D459+D460</f>
        <v>33.659999999999997</v>
      </c>
      <c r="E461" s="133">
        <f>E457+E458+E459+E460</f>
        <v>40.21</v>
      </c>
      <c r="F461" s="133">
        <f>F457+F458+F459+F460</f>
        <v>49.11</v>
      </c>
      <c r="G461" s="133">
        <f>G457+G458+G459+G460</f>
        <v>692.86</v>
      </c>
      <c r="H461" s="133">
        <f>H457+H458+H459+H460</f>
        <v>2.12</v>
      </c>
      <c r="I461" s="32"/>
    </row>
    <row r="462" spans="1:9" ht="15.75" x14ac:dyDescent="0.2">
      <c r="A462" s="180"/>
      <c r="B462" s="287" t="s">
        <v>19</v>
      </c>
      <c r="C462" s="287"/>
      <c r="D462" s="287"/>
      <c r="E462" s="287"/>
      <c r="F462" s="287"/>
      <c r="G462" s="287"/>
      <c r="H462" s="287"/>
      <c r="I462" s="51">
        <f>G461/G487</f>
        <v>0.23321630891752973</v>
      </c>
    </row>
    <row r="463" spans="1:9" x14ac:dyDescent="0.2">
      <c r="A463" s="180" t="s">
        <v>20</v>
      </c>
      <c r="B463" s="70" t="s">
        <v>21</v>
      </c>
      <c r="C463" s="186">
        <v>80</v>
      </c>
      <c r="D463" s="180">
        <v>0.56000000000000005</v>
      </c>
      <c r="E463" s="180">
        <v>0.08</v>
      </c>
      <c r="F463" s="180">
        <v>1.52</v>
      </c>
      <c r="G463" s="180">
        <v>9.6</v>
      </c>
      <c r="H463" s="180">
        <v>3.92</v>
      </c>
      <c r="I463" s="180" t="s">
        <v>159</v>
      </c>
    </row>
    <row r="464" spans="1:9" x14ac:dyDescent="0.2">
      <c r="A464" s="38" t="s">
        <v>22</v>
      </c>
      <c r="B464" s="76" t="s">
        <v>74</v>
      </c>
      <c r="C464" s="186" t="s">
        <v>142</v>
      </c>
      <c r="D464" s="180">
        <v>2.06</v>
      </c>
      <c r="E464" s="180">
        <v>6.42</v>
      </c>
      <c r="F464" s="180">
        <v>11.29</v>
      </c>
      <c r="G464" s="180">
        <v>119.95</v>
      </c>
      <c r="H464" s="180">
        <v>10.72</v>
      </c>
      <c r="I464" s="180" t="s">
        <v>75</v>
      </c>
    </row>
    <row r="465" spans="1:9" ht="40.5" x14ac:dyDescent="0.2">
      <c r="A465" s="46"/>
      <c r="B465" s="76" t="s">
        <v>252</v>
      </c>
      <c r="C465" s="186" t="s">
        <v>23</v>
      </c>
      <c r="D465" s="186">
        <v>11.85</v>
      </c>
      <c r="E465" s="186">
        <v>12.15</v>
      </c>
      <c r="F465" s="186">
        <v>13.39</v>
      </c>
      <c r="G465" s="186">
        <v>210</v>
      </c>
      <c r="H465" s="186">
        <v>0.28999999999999998</v>
      </c>
      <c r="I465" s="180" t="s">
        <v>253</v>
      </c>
    </row>
    <row r="466" spans="1:9" x14ac:dyDescent="0.2">
      <c r="A466" s="37"/>
      <c r="B466" s="76" t="s">
        <v>54</v>
      </c>
      <c r="C466" s="186">
        <v>250</v>
      </c>
      <c r="D466" s="180">
        <v>11.26</v>
      </c>
      <c r="E466" s="180">
        <v>1.26</v>
      </c>
      <c r="F466" s="180">
        <v>66.55</v>
      </c>
      <c r="G466" s="180">
        <v>323.33</v>
      </c>
      <c r="H466" s="180">
        <v>0</v>
      </c>
      <c r="I466" s="180" t="s">
        <v>55</v>
      </c>
    </row>
    <row r="467" spans="1:9" x14ac:dyDescent="0.2">
      <c r="A467" s="55"/>
      <c r="B467" s="70" t="s">
        <v>87</v>
      </c>
      <c r="C467" s="186">
        <v>200</v>
      </c>
      <c r="D467" s="180">
        <v>0.75</v>
      </c>
      <c r="E467" s="180">
        <v>0.06</v>
      </c>
      <c r="F467" s="180">
        <v>27.94</v>
      </c>
      <c r="G467" s="180">
        <v>116.4</v>
      </c>
      <c r="H467" s="180">
        <v>0.6</v>
      </c>
      <c r="I467" s="180" t="s">
        <v>68</v>
      </c>
    </row>
    <row r="468" spans="1:9" x14ac:dyDescent="0.2">
      <c r="A468" s="37"/>
      <c r="B468" s="70" t="s">
        <v>40</v>
      </c>
      <c r="C468" s="186" t="s">
        <v>29</v>
      </c>
      <c r="D468" s="180">
        <v>5.68</v>
      </c>
      <c r="E468" s="180">
        <v>0.8</v>
      </c>
      <c r="F468" s="180">
        <v>35.520000000000003</v>
      </c>
      <c r="G468" s="180">
        <v>173.2</v>
      </c>
      <c r="H468" s="180"/>
      <c r="I468" s="180" t="s">
        <v>220</v>
      </c>
    </row>
    <row r="469" spans="1:9" x14ac:dyDescent="0.2">
      <c r="A469" s="37"/>
      <c r="B469" s="70" t="s">
        <v>18</v>
      </c>
      <c r="C469" s="186">
        <v>1120</v>
      </c>
      <c r="D469" s="186">
        <f>D463+D464+D465+D466+D467+D468</f>
        <v>32.159999999999997</v>
      </c>
      <c r="E469" s="186">
        <f>E463+E464+E465+E466+E467+E468</f>
        <v>20.77</v>
      </c>
      <c r="F469" s="186">
        <f>F463+F464+F465+F466+F467+F468</f>
        <v>156.21</v>
      </c>
      <c r="G469" s="186">
        <f>G463+G464+G465+G466+G467+G468</f>
        <v>952.48</v>
      </c>
      <c r="H469" s="186">
        <f>H463+H464+H465+H466+H467+H468</f>
        <v>15.53</v>
      </c>
      <c r="I469" s="180"/>
    </row>
    <row r="470" spans="1:9" ht="15.75" x14ac:dyDescent="0.2">
      <c r="A470" s="37"/>
      <c r="B470" s="287" t="s">
        <v>19</v>
      </c>
      <c r="C470" s="287"/>
      <c r="D470" s="287"/>
      <c r="E470" s="287"/>
      <c r="F470" s="287"/>
      <c r="G470" s="287"/>
      <c r="H470" s="287"/>
      <c r="I470" s="51">
        <f>G469/G487</f>
        <v>0.32060426336888942</v>
      </c>
    </row>
    <row r="471" spans="1:9" x14ac:dyDescent="0.2">
      <c r="A471" s="180" t="s">
        <v>30</v>
      </c>
      <c r="B471" s="78" t="s">
        <v>69</v>
      </c>
      <c r="C471" s="126">
        <v>30</v>
      </c>
      <c r="D471" s="61">
        <v>1.17</v>
      </c>
      <c r="E471" s="61">
        <v>9.18</v>
      </c>
      <c r="F471" s="61">
        <v>18.75</v>
      </c>
      <c r="G471" s="61">
        <v>162.6</v>
      </c>
      <c r="H471" s="61">
        <v>0</v>
      </c>
      <c r="I471" s="61" t="s">
        <v>241</v>
      </c>
    </row>
    <row r="472" spans="1:9" x14ac:dyDescent="0.2">
      <c r="A472" s="38" t="s">
        <v>32</v>
      </c>
      <c r="B472" s="76" t="s">
        <v>229</v>
      </c>
      <c r="C472" s="130">
        <v>200</v>
      </c>
      <c r="D472" s="131">
        <v>1</v>
      </c>
      <c r="E472" s="56">
        <v>0.2</v>
      </c>
      <c r="F472" s="56">
        <v>20.2</v>
      </c>
      <c r="G472" s="56">
        <v>86.6</v>
      </c>
      <c r="H472" s="180">
        <v>4</v>
      </c>
      <c r="I472" s="180" t="s">
        <v>217</v>
      </c>
    </row>
    <row r="473" spans="1:9" x14ac:dyDescent="0.2">
      <c r="A473" s="180"/>
      <c r="B473" s="70" t="s">
        <v>101</v>
      </c>
      <c r="C473" s="186">
        <v>250</v>
      </c>
      <c r="D473" s="180">
        <v>2.25</v>
      </c>
      <c r="E473" s="180">
        <v>0.5</v>
      </c>
      <c r="F473" s="180">
        <v>20.25</v>
      </c>
      <c r="G473" s="180">
        <v>107.5</v>
      </c>
      <c r="H473" s="180">
        <v>150</v>
      </c>
      <c r="I473" s="180" t="s">
        <v>219</v>
      </c>
    </row>
    <row r="474" spans="1:9" x14ac:dyDescent="0.2">
      <c r="A474" s="180"/>
      <c r="B474" s="70" t="s">
        <v>18</v>
      </c>
      <c r="C474" s="186">
        <v>480</v>
      </c>
      <c r="D474" s="186">
        <f>SUM(D471:D473)</f>
        <v>4.42</v>
      </c>
      <c r="E474" s="186">
        <f t="shared" ref="E474:H474" si="25">SUM(E471:E473)</f>
        <v>9.879999999999999</v>
      </c>
      <c r="F474" s="186">
        <f t="shared" si="25"/>
        <v>59.2</v>
      </c>
      <c r="G474" s="186">
        <f t="shared" si="25"/>
        <v>356.7</v>
      </c>
      <c r="H474" s="186">
        <f t="shared" si="25"/>
        <v>154</v>
      </c>
      <c r="I474" s="180"/>
    </row>
    <row r="475" spans="1:9" ht="15.75" x14ac:dyDescent="0.2">
      <c r="A475" s="55"/>
      <c r="B475" s="287" t="s">
        <v>19</v>
      </c>
      <c r="C475" s="287"/>
      <c r="D475" s="287"/>
      <c r="E475" s="287"/>
      <c r="F475" s="287"/>
      <c r="G475" s="287"/>
      <c r="H475" s="287"/>
      <c r="I475" s="50">
        <f>G474/G487</f>
        <v>0.12006503101764116</v>
      </c>
    </row>
    <row r="476" spans="1:9" x14ac:dyDescent="0.2">
      <c r="A476" s="180" t="s">
        <v>33</v>
      </c>
      <c r="B476" s="70" t="s">
        <v>34</v>
      </c>
      <c r="C476" s="186">
        <v>80</v>
      </c>
      <c r="D476" s="180">
        <v>0.88</v>
      </c>
      <c r="E476" s="180">
        <v>0.16</v>
      </c>
      <c r="F476" s="180">
        <v>3.04</v>
      </c>
      <c r="G476" s="180">
        <v>17.600000000000001</v>
      </c>
      <c r="H476" s="180">
        <v>14</v>
      </c>
      <c r="I476" s="180" t="s">
        <v>159</v>
      </c>
    </row>
    <row r="477" spans="1:9" x14ac:dyDescent="0.2">
      <c r="A477" s="37" t="s">
        <v>35</v>
      </c>
      <c r="B477" s="76" t="s">
        <v>167</v>
      </c>
      <c r="C477" s="186" t="s">
        <v>141</v>
      </c>
      <c r="D477" s="180">
        <v>22.19</v>
      </c>
      <c r="E477" s="180">
        <v>4.9000000000000004</v>
      </c>
      <c r="F477" s="180">
        <v>1.1000000000000001</v>
      </c>
      <c r="G477" s="180">
        <v>137</v>
      </c>
      <c r="H477" s="180">
        <v>1.0900000000000001</v>
      </c>
      <c r="I477" s="180" t="s">
        <v>131</v>
      </c>
    </row>
    <row r="478" spans="1:9" x14ac:dyDescent="0.2">
      <c r="A478" s="59"/>
      <c r="B478" s="70" t="s">
        <v>132</v>
      </c>
      <c r="C478" s="186">
        <v>250</v>
      </c>
      <c r="D478" s="180">
        <v>5.0999999999999996</v>
      </c>
      <c r="E478" s="180">
        <v>8</v>
      </c>
      <c r="F478" s="180">
        <v>34.07</v>
      </c>
      <c r="G478" s="180">
        <v>228.75</v>
      </c>
      <c r="H478" s="180">
        <v>30.26</v>
      </c>
      <c r="I478" s="180" t="s">
        <v>222</v>
      </c>
    </row>
    <row r="479" spans="1:9" x14ac:dyDescent="0.2">
      <c r="A479" s="54"/>
      <c r="B479" s="70" t="s">
        <v>133</v>
      </c>
      <c r="C479" s="186" t="s">
        <v>39</v>
      </c>
      <c r="D479" s="180">
        <v>7.0000000000000007E-2</v>
      </c>
      <c r="E479" s="180">
        <v>0.02</v>
      </c>
      <c r="F479" s="180">
        <v>15</v>
      </c>
      <c r="G479" s="180">
        <v>60</v>
      </c>
      <c r="H479" s="180">
        <v>0.03</v>
      </c>
      <c r="I479" s="180" t="s">
        <v>56</v>
      </c>
    </row>
    <row r="480" spans="1:9" x14ac:dyDescent="0.2">
      <c r="A480" s="180"/>
      <c r="B480" s="70" t="s">
        <v>40</v>
      </c>
      <c r="C480" s="186" t="s">
        <v>41</v>
      </c>
      <c r="D480" s="56">
        <v>7.1</v>
      </c>
      <c r="E480" s="177">
        <v>1</v>
      </c>
      <c r="F480" s="180">
        <v>44.4</v>
      </c>
      <c r="G480" s="177">
        <v>216.5</v>
      </c>
      <c r="H480" s="180"/>
      <c r="I480" s="180" t="s">
        <v>220</v>
      </c>
    </row>
    <row r="481" spans="1:9" x14ac:dyDescent="0.2">
      <c r="A481" s="38"/>
      <c r="B481" s="70" t="s">
        <v>18</v>
      </c>
      <c r="C481" s="186">
        <v>780</v>
      </c>
      <c r="D481" s="186">
        <f>D476+D477+D478+D479+D480</f>
        <v>35.340000000000003</v>
      </c>
      <c r="E481" s="186">
        <f>E476+E477+E478+E479+E480</f>
        <v>14.08</v>
      </c>
      <c r="F481" s="186">
        <f>F476+F477+F478+F479+F480</f>
        <v>97.61</v>
      </c>
      <c r="G481" s="186">
        <f>G476+G477+G478+G479+G480</f>
        <v>659.85</v>
      </c>
      <c r="H481" s="186">
        <f>H476+H477+H478+H479+H480</f>
        <v>45.38</v>
      </c>
      <c r="I481" s="180"/>
    </row>
    <row r="482" spans="1:9" ht="15.75" x14ac:dyDescent="0.2">
      <c r="A482" s="55"/>
      <c r="B482" s="287" t="s">
        <v>19</v>
      </c>
      <c r="C482" s="287"/>
      <c r="D482" s="287"/>
      <c r="E482" s="287"/>
      <c r="F482" s="287"/>
      <c r="G482" s="287"/>
      <c r="H482" s="287"/>
      <c r="I482" s="51">
        <f>G481/G487</f>
        <v>0.22210516040647751</v>
      </c>
    </row>
    <row r="483" spans="1:9" x14ac:dyDescent="0.2">
      <c r="A483" s="180" t="s">
        <v>42</v>
      </c>
      <c r="B483" s="70" t="s">
        <v>230</v>
      </c>
      <c r="C483" s="186">
        <v>200</v>
      </c>
      <c r="D483" s="180">
        <v>2.9</v>
      </c>
      <c r="E483" s="180">
        <v>2.5</v>
      </c>
      <c r="F483" s="180">
        <v>11</v>
      </c>
      <c r="G483" s="180">
        <v>69</v>
      </c>
      <c r="H483" s="180"/>
      <c r="I483" s="180"/>
    </row>
    <row r="484" spans="1:9" x14ac:dyDescent="0.2">
      <c r="A484" s="19" t="s">
        <v>43</v>
      </c>
      <c r="B484" s="70" t="s">
        <v>300</v>
      </c>
      <c r="C484" s="186">
        <v>90</v>
      </c>
      <c r="D484" s="180">
        <v>4.93</v>
      </c>
      <c r="E484" s="180">
        <v>1.62</v>
      </c>
      <c r="F484" s="180">
        <v>49.72</v>
      </c>
      <c r="G484" s="180">
        <v>240</v>
      </c>
      <c r="H484" s="180">
        <v>0.14000000000000001</v>
      </c>
      <c r="I484" s="162"/>
    </row>
    <row r="485" spans="1:9" x14ac:dyDescent="0.2">
      <c r="A485" s="22"/>
      <c r="B485" s="67" t="s">
        <v>18</v>
      </c>
      <c r="C485" s="187">
        <v>290</v>
      </c>
      <c r="D485" s="181">
        <f>D483+D484</f>
        <v>7.83</v>
      </c>
      <c r="E485" s="181">
        <f>E483+E484</f>
        <v>4.12</v>
      </c>
      <c r="F485" s="181">
        <f>F483+F484</f>
        <v>60.72</v>
      </c>
      <c r="G485" s="181">
        <f>G483+G484</f>
        <v>309</v>
      </c>
      <c r="H485" s="181">
        <f>H483+H484</f>
        <v>0.14000000000000001</v>
      </c>
      <c r="I485" s="181"/>
    </row>
    <row r="486" spans="1:9" ht="15.75" x14ac:dyDescent="0.2">
      <c r="A486" s="46"/>
      <c r="B486" s="287" t="s">
        <v>19</v>
      </c>
      <c r="C486" s="287"/>
      <c r="D486" s="287"/>
      <c r="E486" s="287"/>
      <c r="F486" s="287"/>
      <c r="G486" s="287"/>
      <c r="H486" s="287"/>
      <c r="I486" s="51">
        <f>G485/G487</f>
        <v>0.10400923628946207</v>
      </c>
    </row>
    <row r="487" spans="1:9" x14ac:dyDescent="0.2">
      <c r="A487" s="46"/>
      <c r="B487" s="70" t="s">
        <v>134</v>
      </c>
      <c r="C487" s="186">
        <f t="shared" ref="C487:H487" si="26">C461+C469+C474+C481+C485</f>
        <v>3154</v>
      </c>
      <c r="D487" s="133">
        <f t="shared" si="26"/>
        <v>113.41</v>
      </c>
      <c r="E487" s="133">
        <f t="shared" si="26"/>
        <v>89.06</v>
      </c>
      <c r="F487" s="133">
        <f t="shared" si="26"/>
        <v>422.85</v>
      </c>
      <c r="G487" s="133">
        <f t="shared" si="26"/>
        <v>2970.8900000000003</v>
      </c>
      <c r="H487" s="133">
        <f t="shared" si="26"/>
        <v>217.17</v>
      </c>
      <c r="I487" s="180"/>
    </row>
    <row r="488" spans="1:9" x14ac:dyDescent="0.2">
      <c r="A488" s="46"/>
      <c r="B488" s="70"/>
      <c r="C488" s="180"/>
      <c r="D488" s="180"/>
      <c r="E488" s="180"/>
      <c r="F488" s="180"/>
      <c r="G488" s="180"/>
      <c r="H488" s="180"/>
      <c r="I488" s="51">
        <f>I462+I470+I475+I482+I486</f>
        <v>1</v>
      </c>
    </row>
    <row r="489" spans="1:9" ht="12.75" x14ac:dyDescent="0.2">
      <c r="A489" s="287"/>
      <c r="B489" s="287"/>
      <c r="C489" s="287"/>
      <c r="D489" s="287"/>
      <c r="E489" s="287"/>
      <c r="F489" s="287"/>
      <c r="G489" s="287"/>
      <c r="H489" s="287"/>
      <c r="I489" s="287"/>
    </row>
    <row r="490" spans="1:9" ht="12.75" x14ac:dyDescent="0.2">
      <c r="A490" s="287"/>
      <c r="B490" s="287"/>
      <c r="C490" s="287"/>
      <c r="D490" s="287"/>
      <c r="E490" s="287"/>
      <c r="F490" s="287"/>
      <c r="G490" s="287"/>
      <c r="H490" s="287"/>
      <c r="I490" s="287"/>
    </row>
    <row r="491" spans="1:9" ht="12.75" x14ac:dyDescent="0.2">
      <c r="A491" s="287"/>
      <c r="B491" s="287"/>
      <c r="C491" s="287"/>
      <c r="D491" s="287"/>
      <c r="E491" s="287"/>
      <c r="F491" s="287"/>
      <c r="G491" s="287"/>
      <c r="H491" s="287"/>
      <c r="I491" s="287"/>
    </row>
    <row r="492" spans="1:9" ht="78.75" x14ac:dyDescent="0.2">
      <c r="A492" s="118" t="s">
        <v>0</v>
      </c>
      <c r="B492" s="79" t="s">
        <v>1</v>
      </c>
      <c r="C492" s="47" t="s">
        <v>2</v>
      </c>
      <c r="D492" s="186" t="s">
        <v>3</v>
      </c>
      <c r="E492" s="186" t="s">
        <v>4</v>
      </c>
      <c r="F492" s="186" t="s">
        <v>5</v>
      </c>
      <c r="G492" s="47" t="s">
        <v>6</v>
      </c>
      <c r="H492" s="186" t="s">
        <v>7</v>
      </c>
      <c r="I492" s="47" t="s">
        <v>199</v>
      </c>
    </row>
    <row r="493" spans="1:9" x14ac:dyDescent="0.2">
      <c r="A493" s="61">
        <v>1</v>
      </c>
      <c r="B493" s="117">
        <v>2</v>
      </c>
      <c r="C493" s="186">
        <v>3</v>
      </c>
      <c r="D493" s="180">
        <v>6</v>
      </c>
      <c r="E493" s="180">
        <v>7</v>
      </c>
      <c r="F493" s="180">
        <v>8</v>
      </c>
      <c r="G493" s="180">
        <v>9</v>
      </c>
      <c r="H493" s="180">
        <v>10</v>
      </c>
      <c r="I493" s="180">
        <v>11</v>
      </c>
    </row>
    <row r="494" spans="1:9" x14ac:dyDescent="0.2">
      <c r="A494" s="56" t="s">
        <v>135</v>
      </c>
      <c r="B494" s="70" t="s">
        <v>165</v>
      </c>
      <c r="C494" s="58" t="s">
        <v>46</v>
      </c>
      <c r="D494" s="180">
        <v>2.33</v>
      </c>
      <c r="E494" s="180">
        <v>8.1199999999999992</v>
      </c>
      <c r="F494" s="180">
        <v>15.55</v>
      </c>
      <c r="G494" s="180">
        <v>144.6</v>
      </c>
      <c r="H494" s="180">
        <v>0</v>
      </c>
      <c r="I494" s="180" t="s">
        <v>163</v>
      </c>
    </row>
    <row r="495" spans="1:9" x14ac:dyDescent="0.2">
      <c r="A495" s="180" t="s">
        <v>11</v>
      </c>
      <c r="B495" s="70" t="s">
        <v>203</v>
      </c>
      <c r="C495" s="186" t="s">
        <v>64</v>
      </c>
      <c r="D495" s="180">
        <v>9.52</v>
      </c>
      <c r="E495" s="180">
        <v>12.07</v>
      </c>
      <c r="F495" s="180">
        <v>63.45</v>
      </c>
      <c r="G495" s="180">
        <v>401</v>
      </c>
      <c r="H495" s="180">
        <v>1.2</v>
      </c>
      <c r="I495" s="180" t="s">
        <v>123</v>
      </c>
    </row>
    <row r="496" spans="1:9" x14ac:dyDescent="0.2">
      <c r="A496" s="37" t="s">
        <v>12</v>
      </c>
      <c r="B496" s="70" t="s">
        <v>60</v>
      </c>
      <c r="C496" s="186" t="s">
        <v>61</v>
      </c>
      <c r="D496" s="180">
        <v>0.13</v>
      </c>
      <c r="E496" s="180">
        <v>0.02</v>
      </c>
      <c r="F496" s="180">
        <v>15.2</v>
      </c>
      <c r="G496" s="180">
        <v>62</v>
      </c>
      <c r="H496" s="180">
        <v>2.83</v>
      </c>
      <c r="I496" s="178" t="s">
        <v>62</v>
      </c>
    </row>
    <row r="497" spans="1:9" x14ac:dyDescent="0.2">
      <c r="A497" s="38"/>
      <c r="B497" s="70" t="s">
        <v>10</v>
      </c>
      <c r="C497" s="186">
        <v>24</v>
      </c>
      <c r="D497" s="180">
        <v>1.8</v>
      </c>
      <c r="E497" s="180">
        <v>0.7</v>
      </c>
      <c r="F497" s="180">
        <v>12.34</v>
      </c>
      <c r="G497" s="180">
        <v>62.88</v>
      </c>
      <c r="H497" s="180">
        <v>0</v>
      </c>
      <c r="I497" s="32" t="s">
        <v>235</v>
      </c>
    </row>
    <row r="498" spans="1:9" x14ac:dyDescent="0.2">
      <c r="A498" s="46"/>
      <c r="B498" s="70" t="s">
        <v>18</v>
      </c>
      <c r="C498" s="186">
        <v>546</v>
      </c>
      <c r="D498" s="186">
        <f>D494+D495+D496+D497</f>
        <v>13.780000000000001</v>
      </c>
      <c r="E498" s="218">
        <f t="shared" ref="E498:H498" si="27">E494+E495+E496+E497</f>
        <v>20.909999999999997</v>
      </c>
      <c r="F498" s="218">
        <f t="shared" si="27"/>
        <v>106.54</v>
      </c>
      <c r="G498" s="218">
        <f t="shared" si="27"/>
        <v>670.48</v>
      </c>
      <c r="H498" s="218">
        <f t="shared" si="27"/>
        <v>4.03</v>
      </c>
      <c r="I498" s="50"/>
    </row>
    <row r="499" spans="1:9" ht="15.75" x14ac:dyDescent="0.2">
      <c r="A499" s="180"/>
      <c r="B499" s="287" t="s">
        <v>19</v>
      </c>
      <c r="C499" s="287"/>
      <c r="D499" s="287"/>
      <c r="E499" s="287"/>
      <c r="F499" s="287"/>
      <c r="G499" s="287"/>
      <c r="H499" s="287"/>
      <c r="I499" s="50">
        <f>G498/G524</f>
        <v>0.2005341755720853</v>
      </c>
    </row>
    <row r="500" spans="1:9" x14ac:dyDescent="0.2">
      <c r="A500" s="180" t="s">
        <v>20</v>
      </c>
      <c r="B500" s="70" t="s">
        <v>34</v>
      </c>
      <c r="C500" s="186">
        <v>80</v>
      </c>
      <c r="D500" s="180">
        <v>0.88</v>
      </c>
      <c r="E500" s="180">
        <v>0.16</v>
      </c>
      <c r="F500" s="180">
        <v>3.04</v>
      </c>
      <c r="G500" s="180">
        <v>17.600000000000001</v>
      </c>
      <c r="H500" s="180">
        <v>14</v>
      </c>
      <c r="I500" s="180" t="s">
        <v>159</v>
      </c>
    </row>
    <row r="501" spans="1:9" x14ac:dyDescent="0.2">
      <c r="A501" s="19" t="s">
        <v>22</v>
      </c>
      <c r="B501" s="70" t="s">
        <v>98</v>
      </c>
      <c r="C501" s="186" t="s">
        <v>177</v>
      </c>
      <c r="D501" s="180">
        <v>5.74</v>
      </c>
      <c r="E501" s="180">
        <v>9.65</v>
      </c>
      <c r="F501" s="180">
        <v>17.47</v>
      </c>
      <c r="G501" s="180">
        <v>192.35</v>
      </c>
      <c r="H501" s="180">
        <v>1.02</v>
      </c>
      <c r="I501" s="180" t="s">
        <v>258</v>
      </c>
    </row>
    <row r="502" spans="1:9" ht="30" x14ac:dyDescent="0.2">
      <c r="A502" s="19"/>
      <c r="B502" s="70" t="s">
        <v>170</v>
      </c>
      <c r="C502" s="186" t="s">
        <v>144</v>
      </c>
      <c r="D502" s="180">
        <v>31.64</v>
      </c>
      <c r="E502" s="180">
        <v>36.96</v>
      </c>
      <c r="F502" s="180">
        <v>5.31</v>
      </c>
      <c r="G502" s="180">
        <v>439.81</v>
      </c>
      <c r="H502" s="180">
        <v>7.28</v>
      </c>
      <c r="I502" s="173" t="s">
        <v>280</v>
      </c>
    </row>
    <row r="503" spans="1:9" x14ac:dyDescent="0.2">
      <c r="A503" s="19"/>
      <c r="B503" s="76" t="s">
        <v>136</v>
      </c>
      <c r="C503" s="186">
        <v>200</v>
      </c>
      <c r="D503" s="180">
        <v>11.69</v>
      </c>
      <c r="E503" s="180">
        <v>3.08</v>
      </c>
      <c r="F503" s="180">
        <v>52.98</v>
      </c>
      <c r="G503" s="180">
        <v>285.33</v>
      </c>
      <c r="H503" s="180">
        <v>0</v>
      </c>
      <c r="I503" s="178" t="s">
        <v>66</v>
      </c>
    </row>
    <row r="504" spans="1:9" x14ac:dyDescent="0.2">
      <c r="A504" s="180"/>
      <c r="B504" s="68" t="s">
        <v>205</v>
      </c>
      <c r="C504" s="33">
        <v>200</v>
      </c>
      <c r="D504" s="34">
        <v>0.2</v>
      </c>
      <c r="E504" s="34"/>
      <c r="F504" s="34">
        <v>24.8</v>
      </c>
      <c r="G504" s="34">
        <v>102</v>
      </c>
      <c r="H504" s="34">
        <v>24</v>
      </c>
      <c r="I504" s="166" t="s">
        <v>261</v>
      </c>
    </row>
    <row r="505" spans="1:9" x14ac:dyDescent="0.2">
      <c r="A505" s="88"/>
      <c r="B505" s="70" t="s">
        <v>40</v>
      </c>
      <c r="C505" s="186" t="s">
        <v>29</v>
      </c>
      <c r="D505" s="180">
        <v>5.68</v>
      </c>
      <c r="E505" s="180">
        <v>0.8</v>
      </c>
      <c r="F505" s="180">
        <v>35.520000000000003</v>
      </c>
      <c r="G505" s="180">
        <v>173.2</v>
      </c>
      <c r="H505" s="180"/>
      <c r="I505" s="180" t="s">
        <v>220</v>
      </c>
    </row>
    <row r="506" spans="1:9" x14ac:dyDescent="0.2">
      <c r="A506" s="115"/>
      <c r="B506" s="83" t="s">
        <v>18</v>
      </c>
      <c r="C506" s="186">
        <v>1105</v>
      </c>
      <c r="D506" s="186">
        <f>D500+D501+D502+D503+D504+D505</f>
        <v>55.83</v>
      </c>
      <c r="E506" s="186">
        <f>E500+E501+E502+E503+E504+E505</f>
        <v>50.65</v>
      </c>
      <c r="F506" s="186">
        <f>F500+F501+F502+F503+F504+F505</f>
        <v>139.12</v>
      </c>
      <c r="G506" s="186">
        <f>G500+G501+G502+G503+G504+G505</f>
        <v>1210.29</v>
      </c>
      <c r="H506" s="186">
        <f>H500+H501+H502+H503+H504+H505</f>
        <v>46.3</v>
      </c>
      <c r="I506" s="60">
        <f>G506/G524</f>
        <v>0.3619861999659037</v>
      </c>
    </row>
    <row r="507" spans="1:9" ht="15.75" x14ac:dyDescent="0.2">
      <c r="A507" s="115"/>
      <c r="B507" s="297" t="s">
        <v>19</v>
      </c>
      <c r="C507" s="297"/>
      <c r="D507" s="297"/>
      <c r="E507" s="297"/>
      <c r="F507" s="297"/>
      <c r="G507" s="297"/>
      <c r="H507" s="297"/>
      <c r="I507" s="298"/>
    </row>
    <row r="508" spans="1:9" x14ac:dyDescent="0.2">
      <c r="A508" s="56" t="s">
        <v>30</v>
      </c>
      <c r="B508" s="78" t="s">
        <v>31</v>
      </c>
      <c r="C508" s="41">
        <v>30</v>
      </c>
      <c r="D508" s="42">
        <v>2.25</v>
      </c>
      <c r="E508" s="42">
        <v>2.94</v>
      </c>
      <c r="F508" s="42">
        <v>22.32</v>
      </c>
      <c r="G508" s="42">
        <v>125.1</v>
      </c>
      <c r="H508" s="178">
        <v>0</v>
      </c>
      <c r="I508" s="61" t="s">
        <v>218</v>
      </c>
    </row>
    <row r="509" spans="1:9" x14ac:dyDescent="0.2">
      <c r="A509" s="176" t="s">
        <v>32</v>
      </c>
      <c r="B509" s="76" t="s">
        <v>229</v>
      </c>
      <c r="C509" s="130">
        <v>200</v>
      </c>
      <c r="D509" s="131">
        <v>1</v>
      </c>
      <c r="E509" s="56">
        <v>0.2</v>
      </c>
      <c r="F509" s="56">
        <v>20.2</v>
      </c>
      <c r="G509" s="56">
        <v>86.6</v>
      </c>
      <c r="H509" s="180">
        <v>4</v>
      </c>
      <c r="I509" s="180" t="s">
        <v>217</v>
      </c>
    </row>
    <row r="510" spans="1:9" x14ac:dyDescent="0.2">
      <c r="A510" s="219"/>
      <c r="B510" s="67" t="s">
        <v>206</v>
      </c>
      <c r="C510" s="218">
        <v>250</v>
      </c>
      <c r="D510" s="217">
        <v>1</v>
      </c>
      <c r="E510" s="217">
        <v>1</v>
      </c>
      <c r="F510" s="217">
        <v>24.5</v>
      </c>
      <c r="G510" s="217">
        <v>117.5</v>
      </c>
      <c r="H510" s="217">
        <v>25</v>
      </c>
      <c r="I510" s="217" t="s">
        <v>242</v>
      </c>
    </row>
    <row r="511" spans="1:9" x14ac:dyDescent="0.2">
      <c r="A511" s="93"/>
      <c r="B511" s="83" t="s">
        <v>18</v>
      </c>
      <c r="C511" s="186">
        <v>480</v>
      </c>
      <c r="D511" s="186">
        <f>D508+D509+D510</f>
        <v>4.25</v>
      </c>
      <c r="E511" s="218">
        <f t="shared" ref="E511:H511" si="28">E508+E509+E510</f>
        <v>4.1400000000000006</v>
      </c>
      <c r="F511" s="218">
        <f t="shared" si="28"/>
        <v>67.02</v>
      </c>
      <c r="G511" s="218">
        <f t="shared" si="28"/>
        <v>329.2</v>
      </c>
      <c r="H511" s="218">
        <f t="shared" si="28"/>
        <v>29</v>
      </c>
      <c r="I511" s="50">
        <f>G511/G524</f>
        <v>9.8460581372047606E-2</v>
      </c>
    </row>
    <row r="512" spans="1:9" ht="15.75" x14ac:dyDescent="0.2">
      <c r="A512" s="93"/>
      <c r="B512" s="297" t="s">
        <v>19</v>
      </c>
      <c r="C512" s="297"/>
      <c r="D512" s="297"/>
      <c r="E512" s="297"/>
      <c r="F512" s="297"/>
      <c r="G512" s="297"/>
      <c r="H512" s="297"/>
      <c r="I512" s="298"/>
    </row>
    <row r="513" spans="1:9" x14ac:dyDescent="0.2">
      <c r="A513" s="56" t="s">
        <v>33</v>
      </c>
      <c r="B513" s="70" t="s">
        <v>21</v>
      </c>
      <c r="C513" s="186">
        <v>80</v>
      </c>
      <c r="D513" s="180">
        <v>0.56000000000000005</v>
      </c>
      <c r="E513" s="180">
        <v>0.08</v>
      </c>
      <c r="F513" s="180">
        <v>1.52</v>
      </c>
      <c r="G513" s="180">
        <v>9.6</v>
      </c>
      <c r="H513" s="180">
        <v>3.92</v>
      </c>
      <c r="I513" s="180" t="s">
        <v>159</v>
      </c>
    </row>
    <row r="514" spans="1:9" x14ac:dyDescent="0.2">
      <c r="A514" s="37" t="s">
        <v>35</v>
      </c>
      <c r="B514" s="68" t="s">
        <v>299</v>
      </c>
      <c r="C514" s="33">
        <v>100</v>
      </c>
      <c r="D514" s="34">
        <v>20.8</v>
      </c>
      <c r="E514" s="34">
        <v>26.1</v>
      </c>
      <c r="F514" s="34">
        <v>6.7</v>
      </c>
      <c r="G514" s="34">
        <v>342.9</v>
      </c>
      <c r="H514" s="34">
        <v>0.24</v>
      </c>
      <c r="I514" s="36" t="s">
        <v>285</v>
      </c>
    </row>
    <row r="515" spans="1:9" x14ac:dyDescent="0.2">
      <c r="A515" s="22"/>
      <c r="B515" s="76" t="s">
        <v>99</v>
      </c>
      <c r="C515" s="186">
        <v>250</v>
      </c>
      <c r="D515" s="180">
        <v>5.0999999999999996</v>
      </c>
      <c r="E515" s="180">
        <v>9.1999999999999993</v>
      </c>
      <c r="F515" s="180">
        <v>9.86</v>
      </c>
      <c r="G515" s="180">
        <v>192.5</v>
      </c>
      <c r="H515" s="180">
        <v>42.7</v>
      </c>
      <c r="I515" s="178" t="s">
        <v>100</v>
      </c>
    </row>
    <row r="516" spans="1:9" x14ac:dyDescent="0.2">
      <c r="A516" s="37"/>
      <c r="B516" s="70" t="s">
        <v>137</v>
      </c>
      <c r="C516" s="186" t="s">
        <v>71</v>
      </c>
      <c r="D516" s="180">
        <v>7.0000000000000007E-2</v>
      </c>
      <c r="E516" s="180">
        <v>0.02</v>
      </c>
      <c r="F516" s="180">
        <v>15</v>
      </c>
      <c r="G516" s="180">
        <v>60</v>
      </c>
      <c r="H516" s="180">
        <v>0.03</v>
      </c>
      <c r="I516" s="180" t="s">
        <v>112</v>
      </c>
    </row>
    <row r="517" spans="1:9" x14ac:dyDescent="0.2">
      <c r="A517" s="92"/>
      <c r="B517" s="70" t="s">
        <v>40</v>
      </c>
      <c r="C517" s="186" t="s">
        <v>41</v>
      </c>
      <c r="D517" s="56">
        <v>7.1</v>
      </c>
      <c r="E517" s="177">
        <v>1</v>
      </c>
      <c r="F517" s="180">
        <v>44.4</v>
      </c>
      <c r="G517" s="177">
        <v>216.5</v>
      </c>
      <c r="H517" s="180"/>
      <c r="I517" s="180" t="s">
        <v>220</v>
      </c>
    </row>
    <row r="518" spans="1:9" x14ac:dyDescent="0.2">
      <c r="A518" s="93"/>
      <c r="B518" s="83" t="s">
        <v>18</v>
      </c>
      <c r="C518" s="186">
        <v>760</v>
      </c>
      <c r="D518" s="186">
        <f>D513+D514+D515+D516+D517</f>
        <v>33.630000000000003</v>
      </c>
      <c r="E518" s="186">
        <f>E513+E514+E515+E516+E517</f>
        <v>36.4</v>
      </c>
      <c r="F518" s="186">
        <f>F513+F514+F515+F516+F517</f>
        <v>77.47999999999999</v>
      </c>
      <c r="G518" s="186">
        <f>G513+G514+G515+G516+G517</f>
        <v>821.5</v>
      </c>
      <c r="H518" s="186">
        <f>H513+H514+H515+H516+H517</f>
        <v>46.89</v>
      </c>
      <c r="I518" s="62">
        <f>G518/G524</f>
        <v>0.24570281773127919</v>
      </c>
    </row>
    <row r="519" spans="1:9" ht="15.75" x14ac:dyDescent="0.2">
      <c r="A519" s="93"/>
      <c r="B519" s="297" t="s">
        <v>19</v>
      </c>
      <c r="C519" s="297"/>
      <c r="D519" s="297"/>
      <c r="E519" s="297"/>
      <c r="F519" s="297"/>
      <c r="G519" s="297"/>
      <c r="H519" s="297"/>
      <c r="I519" s="298"/>
    </row>
    <row r="520" spans="1:9" x14ac:dyDescent="0.2">
      <c r="A520" s="180" t="s">
        <v>42</v>
      </c>
      <c r="B520" s="67" t="s">
        <v>196</v>
      </c>
      <c r="C520" s="187">
        <v>200</v>
      </c>
      <c r="D520" s="181">
        <v>5.8</v>
      </c>
      <c r="E520" s="181">
        <v>5</v>
      </c>
      <c r="F520" s="181">
        <v>8.4</v>
      </c>
      <c r="G520" s="181">
        <v>102</v>
      </c>
      <c r="H520" s="181">
        <v>0.6</v>
      </c>
      <c r="I520" s="180" t="s">
        <v>244</v>
      </c>
    </row>
    <row r="521" spans="1:9" x14ac:dyDescent="0.2">
      <c r="A521" s="19" t="s">
        <v>43</v>
      </c>
      <c r="B521" s="70" t="s">
        <v>212</v>
      </c>
      <c r="C521" s="186">
        <v>50</v>
      </c>
      <c r="D521" s="180">
        <v>3.05</v>
      </c>
      <c r="E521" s="180">
        <v>9.23</v>
      </c>
      <c r="F521" s="180">
        <v>28.71</v>
      </c>
      <c r="G521" s="180">
        <v>210</v>
      </c>
      <c r="H521" s="180"/>
      <c r="I521" s="181"/>
    </row>
    <row r="522" spans="1:9" x14ac:dyDescent="0.2">
      <c r="A522" s="55"/>
      <c r="B522" s="83" t="s">
        <v>18</v>
      </c>
      <c r="C522" s="63">
        <v>250</v>
      </c>
      <c r="D522" s="63">
        <f>D520+D521</f>
        <v>8.85</v>
      </c>
      <c r="E522" s="63">
        <f>E520+E521</f>
        <v>14.23</v>
      </c>
      <c r="F522" s="63">
        <f>F520+F521</f>
        <v>37.11</v>
      </c>
      <c r="G522" s="63">
        <f>G520+G521</f>
        <v>312</v>
      </c>
      <c r="H522" s="63">
        <f>H520+H521</f>
        <v>0.6</v>
      </c>
      <c r="I522" s="50">
        <f>G522/G524</f>
        <v>9.3316225358684252E-2</v>
      </c>
    </row>
    <row r="523" spans="1:9" ht="15.75" x14ac:dyDescent="0.2">
      <c r="A523" s="55"/>
      <c r="B523" s="299" t="s">
        <v>19</v>
      </c>
      <c r="C523" s="297"/>
      <c r="D523" s="297"/>
      <c r="E523" s="297"/>
      <c r="F523" s="297"/>
      <c r="G523" s="297"/>
      <c r="H523" s="297"/>
      <c r="I523" s="298"/>
    </row>
    <row r="524" spans="1:9" x14ac:dyDescent="0.2">
      <c r="A524" s="92"/>
      <c r="B524" s="83" t="s">
        <v>138</v>
      </c>
      <c r="C524" s="186">
        <f t="shared" ref="C524:H524" si="29">C498+C506+C511+C518+C522</f>
        <v>3141</v>
      </c>
      <c r="D524" s="186">
        <f t="shared" si="29"/>
        <v>116.34</v>
      </c>
      <c r="E524" s="186">
        <f t="shared" si="29"/>
        <v>126.33</v>
      </c>
      <c r="F524" s="186">
        <f t="shared" si="29"/>
        <v>427.27</v>
      </c>
      <c r="G524" s="186">
        <f t="shared" si="29"/>
        <v>3343.47</v>
      </c>
      <c r="H524" s="186">
        <f t="shared" si="29"/>
        <v>126.82</v>
      </c>
      <c r="I524" s="50">
        <v>1</v>
      </c>
    </row>
    <row r="525" spans="1:9" x14ac:dyDescent="0.2">
      <c r="A525" s="93"/>
      <c r="B525" s="83" t="s">
        <v>184</v>
      </c>
      <c r="C525" s="180">
        <f t="shared" ref="C525:H525" si="30">C305+C341+C380+C416+C450+C487+C524</f>
        <v>21313</v>
      </c>
      <c r="D525" s="90">
        <f t="shared" si="30"/>
        <v>883.69</v>
      </c>
      <c r="E525" s="90">
        <f t="shared" si="30"/>
        <v>801.67</v>
      </c>
      <c r="F525" s="90">
        <f t="shared" si="30"/>
        <v>3130.17</v>
      </c>
      <c r="G525" s="90">
        <f t="shared" si="30"/>
        <v>23406.780000000002</v>
      </c>
      <c r="H525" s="90">
        <f t="shared" si="30"/>
        <v>958.96299999999997</v>
      </c>
      <c r="I525" s="50">
        <f>I499+I506+I511+I518+I522</f>
        <v>1.0000000000000002</v>
      </c>
    </row>
    <row r="526" spans="1:9" x14ac:dyDescent="0.2">
      <c r="A526" s="116"/>
      <c r="B526" s="204" t="s">
        <v>139</v>
      </c>
      <c r="C526" s="205">
        <f t="shared" ref="C526:H526" si="31">C271+C525</f>
        <v>42775</v>
      </c>
      <c r="D526" s="206">
        <f t="shared" si="31"/>
        <v>1791.78</v>
      </c>
      <c r="E526" s="206">
        <f t="shared" si="31"/>
        <v>1570.4099999999999</v>
      </c>
      <c r="F526" s="206">
        <f t="shared" si="31"/>
        <v>6336.03</v>
      </c>
      <c r="G526" s="206">
        <f t="shared" si="31"/>
        <v>47014.93</v>
      </c>
      <c r="H526" s="206">
        <f t="shared" si="31"/>
        <v>2299.8159999999998</v>
      </c>
      <c r="I526" s="194">
        <v>1</v>
      </c>
    </row>
    <row r="527" spans="1:9" x14ac:dyDescent="0.2">
      <c r="A527" s="93"/>
      <c r="B527" s="207" t="s">
        <v>200</v>
      </c>
      <c r="C527" s="208">
        <f t="shared" ref="C527:H527" si="32">C526/14</f>
        <v>3055.3571428571427</v>
      </c>
      <c r="D527" s="209">
        <f t="shared" si="32"/>
        <v>127.98428571428572</v>
      </c>
      <c r="E527" s="209">
        <f t="shared" si="32"/>
        <v>112.17214285714284</v>
      </c>
      <c r="F527" s="209">
        <f t="shared" si="32"/>
        <v>452.57357142857143</v>
      </c>
      <c r="G527" s="209">
        <f t="shared" si="32"/>
        <v>3358.2092857142857</v>
      </c>
      <c r="H527" s="209">
        <f t="shared" si="32"/>
        <v>164.27257142857141</v>
      </c>
      <c r="I527" s="50">
        <v>1</v>
      </c>
    </row>
  </sheetData>
  <autoFilter ref="A1:I527"/>
  <mergeCells count="88">
    <mergeCell ref="B507:I507"/>
    <mergeCell ref="B512:I512"/>
    <mergeCell ref="B519:I519"/>
    <mergeCell ref="B523:I523"/>
    <mergeCell ref="B470:H470"/>
    <mergeCell ref="B475:H475"/>
    <mergeCell ref="B482:H482"/>
    <mergeCell ref="B486:H486"/>
    <mergeCell ref="A489:I491"/>
    <mergeCell ref="B499:H499"/>
    <mergeCell ref="B462:H462"/>
    <mergeCell ref="B400:H400"/>
    <mergeCell ref="B405:H405"/>
    <mergeCell ref="B411:H411"/>
    <mergeCell ref="B415:H415"/>
    <mergeCell ref="A417:I419"/>
    <mergeCell ref="B427:H427"/>
    <mergeCell ref="B434:H434"/>
    <mergeCell ref="B438:H438"/>
    <mergeCell ref="B445:H445"/>
    <mergeCell ref="B449:H449"/>
    <mergeCell ref="A452:I454"/>
    <mergeCell ref="B392:H392"/>
    <mergeCell ref="B329:H329"/>
    <mergeCell ref="B336:H336"/>
    <mergeCell ref="B340:H340"/>
    <mergeCell ref="A342:C342"/>
    <mergeCell ref="A343:I345"/>
    <mergeCell ref="B354:H354"/>
    <mergeCell ref="B362:H362"/>
    <mergeCell ref="B367:H367"/>
    <mergeCell ref="B374:H374"/>
    <mergeCell ref="B379:H379"/>
    <mergeCell ref="A381:I383"/>
    <mergeCell ref="B325:H325"/>
    <mergeCell ref="B264:H264"/>
    <mergeCell ref="B268:H268"/>
    <mergeCell ref="A273:C273"/>
    <mergeCell ref="B281:H281"/>
    <mergeCell ref="B288:H288"/>
    <mergeCell ref="B293:H293"/>
    <mergeCell ref="B300:H300"/>
    <mergeCell ref="B304:H304"/>
    <mergeCell ref="A306:C306"/>
    <mergeCell ref="A307:I309"/>
    <mergeCell ref="B317:H317"/>
    <mergeCell ref="B257:H257"/>
    <mergeCell ref="B185:H185"/>
    <mergeCell ref="B189:H189"/>
    <mergeCell ref="A192:I196"/>
    <mergeCell ref="B204:H204"/>
    <mergeCell ref="B212:H212"/>
    <mergeCell ref="B216:H216"/>
    <mergeCell ref="B223:H223"/>
    <mergeCell ref="B227:H227"/>
    <mergeCell ref="A230:I234"/>
    <mergeCell ref="B243:H243"/>
    <mergeCell ref="B252:H252"/>
    <mergeCell ref="B178:H178"/>
    <mergeCell ref="B108:H108"/>
    <mergeCell ref="B112:H112"/>
    <mergeCell ref="A115:I119"/>
    <mergeCell ref="B128:H128"/>
    <mergeCell ref="B135:H135"/>
    <mergeCell ref="B140:H140"/>
    <mergeCell ref="B147:H147"/>
    <mergeCell ref="B151:H151"/>
    <mergeCell ref="A154:I158"/>
    <mergeCell ref="B166:H166"/>
    <mergeCell ref="B173:H173"/>
    <mergeCell ref="B101:H101"/>
    <mergeCell ref="A36:C36"/>
    <mergeCell ref="A38:I40"/>
    <mergeCell ref="B48:H48"/>
    <mergeCell ref="B57:H57"/>
    <mergeCell ref="B62:H62"/>
    <mergeCell ref="B69:H69"/>
    <mergeCell ref="B73:H73"/>
    <mergeCell ref="A75:C75"/>
    <mergeCell ref="A76:I80"/>
    <mergeCell ref="B89:H89"/>
    <mergeCell ref="B97:H97"/>
    <mergeCell ref="B34:H34"/>
    <mergeCell ref="A2:C2"/>
    <mergeCell ref="B10:H10"/>
    <mergeCell ref="B19:H19"/>
    <mergeCell ref="B24:H24"/>
    <mergeCell ref="B30:H30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03"/>
  <sheetViews>
    <sheetView tabSelected="1" topLeftCell="C87" workbookViewId="0">
      <selection activeCell="E103" sqref="E103:P103"/>
    </sheetView>
  </sheetViews>
  <sheetFormatPr defaultRowHeight="20.25" x14ac:dyDescent="0.2"/>
  <cols>
    <col min="1" max="1" width="15" customWidth="1"/>
    <col min="2" max="2" width="28.28515625" style="1" customWidth="1"/>
    <col min="3" max="3" width="81.7109375" style="74" customWidth="1"/>
    <col min="4" max="4" width="21.5703125" style="2" customWidth="1"/>
    <col min="5" max="5" width="13.28515625" style="2" customWidth="1"/>
    <col min="6" max="6" width="9.28515625" style="2" customWidth="1"/>
    <col min="7" max="7" width="16.5703125" style="1" customWidth="1"/>
    <col min="8" max="8" width="17.5703125" style="1" customWidth="1"/>
    <col min="9" max="9" width="14.140625" style="1" customWidth="1"/>
    <col min="10" max="10" width="14" style="1" customWidth="1"/>
    <col min="11" max="11" width="13.5703125" style="3" customWidth="1"/>
    <col min="12" max="12" width="15" style="3" customWidth="1"/>
    <col min="13" max="13" width="9.140625" customWidth="1"/>
    <col min="14" max="14" width="9.5703125" customWidth="1"/>
    <col min="15" max="15" width="10.85546875" customWidth="1"/>
    <col min="16" max="252" width="9.140625" customWidth="1"/>
    <col min="253" max="1024" width="8.7109375" customWidth="1"/>
  </cols>
  <sheetData>
    <row r="1" spans="1:16" ht="23.25" x14ac:dyDescent="0.2">
      <c r="B1" s="4"/>
      <c r="C1" s="75"/>
    </row>
    <row r="2" spans="1:16" ht="17.25" customHeight="1" x14ac:dyDescent="0.2">
      <c r="B2" s="288" t="s">
        <v>379</v>
      </c>
      <c r="C2" s="288"/>
      <c r="D2" s="288"/>
      <c r="E2" s="288"/>
      <c r="F2" s="288"/>
    </row>
    <row r="3" spans="1:16" ht="83.25" customHeight="1" x14ac:dyDescent="0.2">
      <c r="A3" s="44" t="s">
        <v>380</v>
      </c>
      <c r="B3" s="268" t="s">
        <v>0</v>
      </c>
      <c r="C3" s="231" t="s">
        <v>390</v>
      </c>
      <c r="D3" s="44" t="s">
        <v>399</v>
      </c>
      <c r="E3" s="84" t="s">
        <v>391</v>
      </c>
      <c r="F3" s="84" t="s">
        <v>392</v>
      </c>
      <c r="G3" s="84" t="s">
        <v>393</v>
      </c>
      <c r="H3" s="44" t="s">
        <v>394</v>
      </c>
      <c r="I3" s="44" t="s">
        <v>395</v>
      </c>
      <c r="J3" s="44" t="s">
        <v>396</v>
      </c>
      <c r="K3" s="44" t="s">
        <v>397</v>
      </c>
      <c r="L3" s="44" t="s">
        <v>398</v>
      </c>
      <c r="M3" s="232" t="s">
        <v>304</v>
      </c>
      <c r="N3" s="232" t="s">
        <v>305</v>
      </c>
      <c r="O3" s="232" t="s">
        <v>306</v>
      </c>
      <c r="P3" s="232" t="s">
        <v>307</v>
      </c>
    </row>
    <row r="4" spans="1:16" ht="21.95" customHeight="1" x14ac:dyDescent="0.2">
      <c r="A4" s="275"/>
      <c r="B4" s="13">
        <v>1</v>
      </c>
      <c r="C4" s="122">
        <v>2</v>
      </c>
      <c r="D4" s="84">
        <v>3</v>
      </c>
      <c r="E4" s="84">
        <v>4</v>
      </c>
      <c r="F4" s="84">
        <v>5</v>
      </c>
      <c r="G4" s="84">
        <v>6</v>
      </c>
      <c r="H4" s="84">
        <v>7</v>
      </c>
      <c r="I4" s="84">
        <v>8</v>
      </c>
      <c r="J4" s="84">
        <v>9</v>
      </c>
      <c r="K4" s="84">
        <v>10</v>
      </c>
      <c r="L4" s="84">
        <v>11</v>
      </c>
      <c r="M4" s="232">
        <v>12</v>
      </c>
      <c r="N4" s="232">
        <v>13</v>
      </c>
      <c r="O4" s="232">
        <v>14</v>
      </c>
      <c r="P4" s="232">
        <v>15</v>
      </c>
    </row>
    <row r="5" spans="1:16" ht="30" customHeight="1" x14ac:dyDescent="0.2">
      <c r="A5" s="276" t="s">
        <v>333</v>
      </c>
      <c r="B5" s="13" t="s">
        <v>308</v>
      </c>
      <c r="C5" s="233" t="s">
        <v>310</v>
      </c>
      <c r="D5" s="126">
        <v>60</v>
      </c>
      <c r="E5" s="126">
        <v>0.66</v>
      </c>
      <c r="F5" s="126">
        <v>0.12</v>
      </c>
      <c r="G5" s="234">
        <v>2.2799999999999998</v>
      </c>
      <c r="H5" s="234">
        <v>14</v>
      </c>
      <c r="I5" s="234">
        <v>3.5999999999999997E-2</v>
      </c>
      <c r="J5" s="235">
        <v>15</v>
      </c>
      <c r="K5" s="126">
        <v>0</v>
      </c>
      <c r="L5" s="61">
        <v>0.42</v>
      </c>
      <c r="M5" s="232">
        <v>8.4</v>
      </c>
      <c r="N5" s="232">
        <v>15.6</v>
      </c>
      <c r="O5" s="232">
        <v>12</v>
      </c>
      <c r="P5" s="232">
        <v>0.54</v>
      </c>
    </row>
    <row r="6" spans="1:16" ht="21.95" customHeight="1" x14ac:dyDescent="0.2">
      <c r="A6" s="277" t="s">
        <v>334</v>
      </c>
      <c r="B6" s="13" t="s">
        <v>309</v>
      </c>
      <c r="C6" s="233" t="s">
        <v>311</v>
      </c>
      <c r="D6" s="126">
        <v>80</v>
      </c>
      <c r="E6" s="126">
        <v>8.1999999999999993</v>
      </c>
      <c r="F6" s="126">
        <v>9.9</v>
      </c>
      <c r="G6" s="61">
        <v>10.210000000000001</v>
      </c>
      <c r="H6" s="61">
        <v>151</v>
      </c>
      <c r="I6" s="61">
        <v>0.05</v>
      </c>
      <c r="J6" s="61">
        <v>0.05</v>
      </c>
      <c r="K6" s="61">
        <v>2.08</v>
      </c>
      <c r="L6" s="61">
        <v>2.5099999999999998</v>
      </c>
      <c r="M6" s="237">
        <v>27.8</v>
      </c>
      <c r="N6" s="237">
        <v>112.1</v>
      </c>
      <c r="O6" s="237">
        <v>22.1</v>
      </c>
      <c r="P6" s="237">
        <v>1.1499999999999999</v>
      </c>
    </row>
    <row r="7" spans="1:16" ht="21.95" customHeight="1" x14ac:dyDescent="0.2">
      <c r="A7" s="277" t="s">
        <v>335</v>
      </c>
      <c r="B7" s="269"/>
      <c r="C7" s="233" t="s">
        <v>381</v>
      </c>
      <c r="D7" s="126" t="s">
        <v>25</v>
      </c>
      <c r="E7" s="126">
        <v>3.6</v>
      </c>
      <c r="F7" s="126">
        <v>7</v>
      </c>
      <c r="G7" s="61">
        <v>29</v>
      </c>
      <c r="H7" s="61">
        <v>193</v>
      </c>
      <c r="I7" s="61">
        <v>0.29199999999999998</v>
      </c>
      <c r="J7" s="61">
        <v>0</v>
      </c>
      <c r="K7" s="61">
        <v>41</v>
      </c>
      <c r="L7" s="61">
        <v>0.51800000000000002</v>
      </c>
      <c r="M7" s="236">
        <v>27.352</v>
      </c>
      <c r="N7" s="236">
        <v>180.553</v>
      </c>
      <c r="O7" s="236">
        <v>104.55</v>
      </c>
      <c r="P7" s="236">
        <v>3.5009999999999999</v>
      </c>
    </row>
    <row r="8" spans="1:16" ht="21.95" customHeight="1" x14ac:dyDescent="0.2">
      <c r="A8" s="277" t="s">
        <v>336</v>
      </c>
      <c r="C8" s="233" t="s">
        <v>382</v>
      </c>
      <c r="D8" s="126">
        <v>200</v>
      </c>
      <c r="E8" s="126">
        <v>3.78</v>
      </c>
      <c r="F8" s="126">
        <v>0.67</v>
      </c>
      <c r="G8" s="61">
        <v>21</v>
      </c>
      <c r="H8" s="61">
        <v>105</v>
      </c>
      <c r="I8" s="61">
        <v>0.2</v>
      </c>
      <c r="J8" s="61">
        <v>1.33</v>
      </c>
      <c r="K8" s="61">
        <v>0</v>
      </c>
      <c r="L8" s="61">
        <v>0</v>
      </c>
      <c r="M8" s="236">
        <v>133.33000000000001</v>
      </c>
      <c r="N8" s="236">
        <v>111.11</v>
      </c>
      <c r="O8" s="236">
        <v>25.56</v>
      </c>
      <c r="P8" s="236">
        <v>2</v>
      </c>
    </row>
    <row r="9" spans="1:16" ht="21.95" customHeight="1" x14ac:dyDescent="0.2">
      <c r="A9" s="275"/>
      <c r="B9" s="13"/>
      <c r="C9" s="233" t="s">
        <v>317</v>
      </c>
      <c r="D9" s="126">
        <v>20</v>
      </c>
      <c r="E9" s="126">
        <v>1.3</v>
      </c>
      <c r="F9" s="126">
        <v>0.2</v>
      </c>
      <c r="G9" s="61">
        <v>7</v>
      </c>
      <c r="H9" s="61">
        <v>35</v>
      </c>
      <c r="I9" s="61">
        <v>0.02</v>
      </c>
      <c r="J9" s="61">
        <v>0</v>
      </c>
      <c r="K9" s="61">
        <v>0</v>
      </c>
      <c r="L9" s="61">
        <v>0.2</v>
      </c>
      <c r="M9" s="232">
        <v>4.7</v>
      </c>
      <c r="N9" s="232">
        <v>21.1</v>
      </c>
      <c r="O9" s="232">
        <v>6.3</v>
      </c>
      <c r="P9" s="232">
        <v>0.52</v>
      </c>
    </row>
    <row r="10" spans="1:16" ht="21.95" customHeight="1" x14ac:dyDescent="0.2">
      <c r="A10" s="275"/>
      <c r="B10" s="270"/>
      <c r="C10" s="233" t="s">
        <v>318</v>
      </c>
      <c r="D10" s="126">
        <v>30</v>
      </c>
      <c r="E10" s="126">
        <v>2.2799999999999998</v>
      </c>
      <c r="F10" s="126">
        <v>0.24</v>
      </c>
      <c r="G10" s="61">
        <v>14.76</v>
      </c>
      <c r="H10" s="61">
        <v>71</v>
      </c>
      <c r="I10" s="61">
        <v>3.3000000000000002E-2</v>
      </c>
      <c r="J10" s="61">
        <v>0</v>
      </c>
      <c r="K10" s="61">
        <v>0</v>
      </c>
      <c r="L10" s="61">
        <v>0.33</v>
      </c>
      <c r="M10" s="232">
        <v>6</v>
      </c>
      <c r="N10" s="232">
        <v>19.5</v>
      </c>
      <c r="O10" s="232">
        <v>4.2</v>
      </c>
      <c r="P10" s="232">
        <v>0.33</v>
      </c>
    </row>
    <row r="11" spans="1:16" ht="21.95" customHeight="1" x14ac:dyDescent="0.2">
      <c r="A11" s="275"/>
      <c r="B11" s="270"/>
      <c r="C11" s="233" t="s">
        <v>312</v>
      </c>
      <c r="D11" s="132"/>
      <c r="E11" s="209">
        <f>E5+E6+E7+E8+E9+E10</f>
        <v>19.82</v>
      </c>
      <c r="F11" s="209">
        <f t="shared" ref="F11:P11" si="0">F5+F6+F7+F8+F9+F10</f>
        <v>18.13</v>
      </c>
      <c r="G11" s="209">
        <f t="shared" si="0"/>
        <v>84.250000000000014</v>
      </c>
      <c r="H11" s="209">
        <f t="shared" si="0"/>
        <v>569</v>
      </c>
      <c r="I11" s="209">
        <f t="shared" si="0"/>
        <v>0.63100000000000012</v>
      </c>
      <c r="J11" s="209">
        <f t="shared" si="0"/>
        <v>16.380000000000003</v>
      </c>
      <c r="K11" s="209">
        <f t="shared" si="0"/>
        <v>43.08</v>
      </c>
      <c r="L11" s="209">
        <f t="shared" si="0"/>
        <v>3.9779999999999998</v>
      </c>
      <c r="M11" s="209">
        <f t="shared" si="0"/>
        <v>207.58199999999999</v>
      </c>
      <c r="N11" s="209">
        <f t="shared" si="0"/>
        <v>459.96300000000002</v>
      </c>
      <c r="O11" s="209">
        <f t="shared" si="0"/>
        <v>174.71</v>
      </c>
      <c r="P11" s="209">
        <f t="shared" si="0"/>
        <v>8.0410000000000004</v>
      </c>
    </row>
    <row r="12" spans="1:16" ht="21.95" customHeight="1" x14ac:dyDescent="0.2">
      <c r="A12" s="275"/>
      <c r="B12" s="270"/>
      <c r="C12" s="240"/>
      <c r="D12" s="241"/>
      <c r="E12" s="242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8"/>
    </row>
    <row r="13" spans="1:16" ht="21.95" customHeight="1" x14ac:dyDescent="0.2">
      <c r="A13" s="277" t="s">
        <v>337</v>
      </c>
      <c r="B13" s="13" t="s">
        <v>313</v>
      </c>
      <c r="C13" s="233" t="s">
        <v>324</v>
      </c>
      <c r="D13" s="126">
        <v>110</v>
      </c>
      <c r="E13" s="126">
        <v>0.33</v>
      </c>
      <c r="F13" s="126">
        <v>0.44</v>
      </c>
      <c r="G13" s="61">
        <v>9.4600000000000009</v>
      </c>
      <c r="H13" s="61">
        <v>44</v>
      </c>
      <c r="I13" s="61">
        <v>3.3000000000000002E-2</v>
      </c>
      <c r="J13" s="61">
        <v>11</v>
      </c>
      <c r="K13" s="61">
        <v>0</v>
      </c>
      <c r="L13" s="61">
        <v>0.22</v>
      </c>
      <c r="M13" s="232">
        <v>17.600000000000001</v>
      </c>
      <c r="N13" s="232">
        <v>12.1</v>
      </c>
      <c r="O13" s="232">
        <v>9.9</v>
      </c>
      <c r="P13" s="232">
        <v>2.42</v>
      </c>
    </row>
    <row r="14" spans="1:16" ht="21.95" customHeight="1" x14ac:dyDescent="0.2">
      <c r="A14" s="277" t="s">
        <v>338</v>
      </c>
      <c r="B14" s="271"/>
      <c r="C14" s="239" t="s">
        <v>354</v>
      </c>
      <c r="D14" s="63">
        <v>60</v>
      </c>
      <c r="E14" s="63">
        <v>0.42</v>
      </c>
      <c r="F14" s="130">
        <v>0.06</v>
      </c>
      <c r="G14" s="61">
        <v>1.1399999999999999</v>
      </c>
      <c r="H14" s="61">
        <v>7</v>
      </c>
      <c r="I14" s="61">
        <v>1.7999999999999999E-2</v>
      </c>
      <c r="J14" s="61">
        <v>4.2</v>
      </c>
      <c r="K14" s="61">
        <v>0</v>
      </c>
      <c r="L14" s="61">
        <v>0.06</v>
      </c>
      <c r="M14" s="232">
        <v>10.199999999999999</v>
      </c>
      <c r="N14" s="232">
        <v>18</v>
      </c>
      <c r="O14" s="232">
        <v>8.4</v>
      </c>
      <c r="P14" s="232">
        <v>0.3</v>
      </c>
    </row>
    <row r="15" spans="1:16" ht="21.95" customHeight="1" x14ac:dyDescent="0.2">
      <c r="A15" s="277" t="s">
        <v>339</v>
      </c>
      <c r="B15" s="271"/>
      <c r="C15" s="70" t="s">
        <v>383</v>
      </c>
      <c r="D15" s="225" t="s">
        <v>314</v>
      </c>
      <c r="E15" s="225">
        <v>13.3</v>
      </c>
      <c r="F15" s="226">
        <v>17</v>
      </c>
      <c r="G15" s="61">
        <v>28.45</v>
      </c>
      <c r="H15" s="61">
        <v>320</v>
      </c>
      <c r="I15" s="61">
        <v>0.222</v>
      </c>
      <c r="J15" s="61">
        <v>27.824999999999999</v>
      </c>
      <c r="K15" s="61">
        <v>28.5</v>
      </c>
      <c r="L15" s="61">
        <v>2.1739999999999999</v>
      </c>
      <c r="M15" s="232">
        <v>35.534999999999997</v>
      </c>
      <c r="N15" s="232">
        <v>197.84</v>
      </c>
      <c r="O15" s="232">
        <v>47.777999999999999</v>
      </c>
      <c r="P15" s="232">
        <v>2.2599999999999998</v>
      </c>
    </row>
    <row r="16" spans="1:16" ht="21.95" customHeight="1" x14ac:dyDescent="0.2">
      <c r="A16" s="277" t="s">
        <v>340</v>
      </c>
      <c r="B16" s="271"/>
      <c r="C16" s="70" t="s">
        <v>368</v>
      </c>
      <c r="D16" s="225">
        <v>200</v>
      </c>
      <c r="E16" s="225">
        <v>2.5</v>
      </c>
      <c r="F16" s="226">
        <v>1.8</v>
      </c>
      <c r="G16" s="61">
        <v>20.5</v>
      </c>
      <c r="H16" s="61">
        <v>108</v>
      </c>
      <c r="I16" s="61">
        <v>0</v>
      </c>
      <c r="J16" s="61">
        <v>0.26</v>
      </c>
      <c r="K16" s="61">
        <v>0.05</v>
      </c>
      <c r="L16" s="61">
        <v>0</v>
      </c>
      <c r="M16" s="232">
        <v>53.33</v>
      </c>
      <c r="N16" s="232">
        <v>39.15</v>
      </c>
      <c r="O16" s="232">
        <v>6.09</v>
      </c>
      <c r="P16" s="232">
        <v>0.1</v>
      </c>
    </row>
    <row r="17" spans="1:16" ht="21.95" customHeight="1" x14ac:dyDescent="0.2">
      <c r="A17" s="275"/>
      <c r="B17" s="272"/>
      <c r="C17" s="70" t="s">
        <v>317</v>
      </c>
      <c r="D17" s="225">
        <v>20</v>
      </c>
      <c r="E17" s="225">
        <v>1.3</v>
      </c>
      <c r="F17" s="226">
        <v>0.2</v>
      </c>
      <c r="G17" s="61">
        <v>7</v>
      </c>
      <c r="H17" s="61">
        <v>35</v>
      </c>
      <c r="I17" s="61">
        <v>0.02</v>
      </c>
      <c r="J17" s="61">
        <v>0</v>
      </c>
      <c r="K17" s="61">
        <v>0</v>
      </c>
      <c r="L17" s="61">
        <v>0.2</v>
      </c>
      <c r="M17" s="232">
        <v>4.7</v>
      </c>
      <c r="N17" s="232">
        <v>21.1</v>
      </c>
      <c r="O17" s="232">
        <v>6.3</v>
      </c>
      <c r="P17" s="232">
        <v>0.52</v>
      </c>
    </row>
    <row r="18" spans="1:16" ht="21.95" customHeight="1" x14ac:dyDescent="0.2">
      <c r="A18" s="275"/>
      <c r="B18" s="272"/>
      <c r="C18" s="70" t="s">
        <v>318</v>
      </c>
      <c r="D18" s="225">
        <v>30</v>
      </c>
      <c r="E18" s="225">
        <v>2.2799999999999998</v>
      </c>
      <c r="F18" s="226">
        <v>0.24</v>
      </c>
      <c r="G18" s="61">
        <v>14.76</v>
      </c>
      <c r="H18" s="61">
        <v>71</v>
      </c>
      <c r="I18" s="61">
        <v>3.3000000000000002E-2</v>
      </c>
      <c r="J18" s="61">
        <v>0</v>
      </c>
      <c r="K18" s="61">
        <v>0</v>
      </c>
      <c r="L18" s="61">
        <v>0.33</v>
      </c>
      <c r="M18" s="232">
        <v>6</v>
      </c>
      <c r="N18" s="232">
        <v>19.5</v>
      </c>
      <c r="O18" s="232">
        <v>4.2</v>
      </c>
      <c r="P18" s="232">
        <v>0.33</v>
      </c>
    </row>
    <row r="19" spans="1:16" ht="21.95" customHeight="1" x14ac:dyDescent="0.2">
      <c r="A19" s="275"/>
      <c r="B19" s="272"/>
      <c r="C19" s="70" t="s">
        <v>312</v>
      </c>
      <c r="D19" s="225"/>
      <c r="E19" s="225">
        <f>E13+E14+E15+E16+E17+E18</f>
        <v>20.130000000000003</v>
      </c>
      <c r="F19" s="225">
        <f t="shared" ref="F19:P19" si="1">F13+F14+F15+F16+F17+F18</f>
        <v>19.739999999999998</v>
      </c>
      <c r="G19" s="225">
        <f t="shared" si="1"/>
        <v>81.31</v>
      </c>
      <c r="H19" s="225">
        <f t="shared" si="1"/>
        <v>585</v>
      </c>
      <c r="I19" s="225">
        <f t="shared" si="1"/>
        <v>0.32600000000000007</v>
      </c>
      <c r="J19" s="225">
        <f t="shared" si="1"/>
        <v>43.284999999999997</v>
      </c>
      <c r="K19" s="225">
        <f t="shared" si="1"/>
        <v>28.55</v>
      </c>
      <c r="L19" s="225">
        <f t="shared" si="1"/>
        <v>2.984</v>
      </c>
      <c r="M19" s="225">
        <f t="shared" si="1"/>
        <v>127.36499999999999</v>
      </c>
      <c r="N19" s="225">
        <f t="shared" si="1"/>
        <v>307.69</v>
      </c>
      <c r="O19" s="225">
        <f t="shared" si="1"/>
        <v>82.668000000000006</v>
      </c>
      <c r="P19" s="225">
        <f t="shared" si="1"/>
        <v>5.93</v>
      </c>
    </row>
    <row r="20" spans="1:16" ht="21.95" customHeight="1" x14ac:dyDescent="0.2">
      <c r="A20" s="275"/>
      <c r="B20" s="309"/>
      <c r="C20" s="309"/>
      <c r="D20" s="309"/>
      <c r="E20" s="309"/>
      <c r="F20" s="309"/>
      <c r="G20" s="309"/>
      <c r="H20" s="309"/>
      <c r="I20" s="309"/>
      <c r="J20" s="309"/>
      <c r="K20" s="309"/>
      <c r="L20" s="309"/>
      <c r="M20" s="309"/>
    </row>
    <row r="21" spans="1:16" ht="21.95" customHeight="1" x14ac:dyDescent="0.2">
      <c r="A21" s="277" t="s">
        <v>341</v>
      </c>
      <c r="B21" s="273" t="s">
        <v>316</v>
      </c>
      <c r="C21" s="70" t="s">
        <v>364</v>
      </c>
      <c r="D21" s="225">
        <v>60</v>
      </c>
      <c r="E21" s="225">
        <v>0.93300000000000005</v>
      </c>
      <c r="F21" s="225">
        <v>3.0510000000000002</v>
      </c>
      <c r="G21" s="225">
        <v>5.641</v>
      </c>
      <c r="H21" s="225">
        <v>54</v>
      </c>
      <c r="I21" s="225">
        <v>1.7999999999999999E-2</v>
      </c>
      <c r="J21" s="226">
        <v>21.684000000000001</v>
      </c>
      <c r="K21" s="126">
        <v>0</v>
      </c>
      <c r="L21" s="126">
        <v>1.3919999999999999</v>
      </c>
      <c r="M21" s="232">
        <v>25.623999999999999</v>
      </c>
      <c r="N21" s="232">
        <v>18.315999999999999</v>
      </c>
      <c r="O21" s="232">
        <v>9.9489999999999998</v>
      </c>
      <c r="P21" s="232">
        <v>0.34499999999999997</v>
      </c>
    </row>
    <row r="22" spans="1:16" ht="21.95" customHeight="1" x14ac:dyDescent="0.2">
      <c r="A22" s="277" t="s">
        <v>342</v>
      </c>
      <c r="B22" s="272"/>
      <c r="C22" s="70" t="s">
        <v>95</v>
      </c>
      <c r="D22" s="225" t="s">
        <v>41</v>
      </c>
      <c r="E22" s="225">
        <v>9.1</v>
      </c>
      <c r="F22" s="225">
        <v>12.4</v>
      </c>
      <c r="G22" s="220">
        <v>10.5</v>
      </c>
      <c r="H22" s="220">
        <v>190</v>
      </c>
      <c r="I22" s="220">
        <v>0.03</v>
      </c>
      <c r="J22" s="223">
        <v>2.44</v>
      </c>
      <c r="K22" s="61">
        <v>0</v>
      </c>
      <c r="L22" s="61">
        <v>0.41</v>
      </c>
      <c r="M22" s="237">
        <v>7.6</v>
      </c>
      <c r="N22" s="237">
        <v>128.9</v>
      </c>
      <c r="O22" s="237">
        <v>17.5</v>
      </c>
      <c r="P22" s="237">
        <v>1.9</v>
      </c>
    </row>
    <row r="23" spans="1:16" ht="21.95" customHeight="1" x14ac:dyDescent="0.2">
      <c r="A23" s="277" t="s">
        <v>343</v>
      </c>
      <c r="B23" s="273"/>
      <c r="C23" s="243" t="s">
        <v>384</v>
      </c>
      <c r="D23" s="196">
        <v>150</v>
      </c>
      <c r="E23" s="221">
        <v>5.6520000000000001</v>
      </c>
      <c r="F23" s="221">
        <v>4.4690000000000003</v>
      </c>
      <c r="G23" s="244">
        <v>28</v>
      </c>
      <c r="H23" s="244">
        <v>175</v>
      </c>
      <c r="I23" s="245">
        <v>8.6999999999999994E-2</v>
      </c>
      <c r="J23" s="246">
        <v>0</v>
      </c>
      <c r="K23" s="247">
        <v>21</v>
      </c>
      <c r="L23" s="248">
        <v>0.81799999999999995</v>
      </c>
      <c r="M23" s="232">
        <v>16.47</v>
      </c>
      <c r="N23" s="232">
        <v>47.07</v>
      </c>
      <c r="O23" s="232">
        <v>8.49</v>
      </c>
      <c r="P23" s="232">
        <v>0.87</v>
      </c>
    </row>
    <row r="24" spans="1:16" ht="21.95" customHeight="1" x14ac:dyDescent="0.2">
      <c r="A24" s="277" t="s">
        <v>344</v>
      </c>
      <c r="B24" s="13"/>
      <c r="C24" s="207" t="s">
        <v>133</v>
      </c>
      <c r="D24" s="61" t="s">
        <v>39</v>
      </c>
      <c r="E24" s="126">
        <v>0.2</v>
      </c>
      <c r="F24" s="126"/>
      <c r="G24" s="126">
        <v>13.7</v>
      </c>
      <c r="H24" s="126">
        <v>56</v>
      </c>
      <c r="I24" s="126">
        <v>8.0000000000000002E-3</v>
      </c>
      <c r="J24" s="238">
        <v>3.75</v>
      </c>
      <c r="K24" s="126">
        <v>0</v>
      </c>
      <c r="L24" s="248">
        <v>7.4999999999999997E-2</v>
      </c>
      <c r="M24" s="232">
        <v>9.9700000000000006</v>
      </c>
      <c r="N24" s="232">
        <v>7.5</v>
      </c>
      <c r="O24" s="232">
        <v>6.5</v>
      </c>
      <c r="P24" s="232">
        <v>0.19700000000000001</v>
      </c>
    </row>
    <row r="25" spans="1:16" ht="21.95" customHeight="1" x14ac:dyDescent="0.2">
      <c r="A25" s="275"/>
      <c r="B25" s="273"/>
      <c r="C25" s="239" t="s">
        <v>317</v>
      </c>
      <c r="D25" s="63">
        <v>20</v>
      </c>
      <c r="E25" s="63">
        <v>1.3</v>
      </c>
      <c r="F25" s="63">
        <v>0.2</v>
      </c>
      <c r="G25" s="63">
        <v>7</v>
      </c>
      <c r="H25" s="63">
        <v>35</v>
      </c>
      <c r="I25" s="63">
        <v>0.02</v>
      </c>
      <c r="J25" s="130">
        <v>0</v>
      </c>
      <c r="K25" s="126">
        <v>0</v>
      </c>
      <c r="L25" s="126">
        <v>0.2</v>
      </c>
      <c r="M25" s="232">
        <v>4.7</v>
      </c>
      <c r="N25" s="232">
        <v>21.1</v>
      </c>
      <c r="O25" s="232">
        <v>6.3</v>
      </c>
      <c r="P25" s="232">
        <v>0.52</v>
      </c>
    </row>
    <row r="26" spans="1:16" ht="21.95" customHeight="1" x14ac:dyDescent="0.2">
      <c r="A26" s="275"/>
      <c r="B26" s="273"/>
      <c r="C26" s="70" t="s">
        <v>318</v>
      </c>
      <c r="D26" s="225">
        <v>30</v>
      </c>
      <c r="E26" s="225">
        <v>2.2799999999999998</v>
      </c>
      <c r="F26" s="225">
        <v>0.24</v>
      </c>
      <c r="G26" s="220">
        <v>14.76</v>
      </c>
      <c r="H26" s="220">
        <v>71</v>
      </c>
      <c r="I26" s="220">
        <v>3.3000000000000002E-2</v>
      </c>
      <c r="J26" s="223">
        <v>0</v>
      </c>
      <c r="K26" s="61">
        <v>0</v>
      </c>
      <c r="L26" s="126">
        <v>0.33</v>
      </c>
      <c r="M26" s="232">
        <v>6</v>
      </c>
      <c r="N26" s="232">
        <v>19.5</v>
      </c>
      <c r="O26" s="232">
        <v>4.2</v>
      </c>
      <c r="P26" s="232">
        <v>0.33</v>
      </c>
    </row>
    <row r="27" spans="1:16" ht="28.5" customHeight="1" x14ac:dyDescent="0.2">
      <c r="A27" s="275"/>
      <c r="B27" s="274"/>
      <c r="C27" s="81" t="s">
        <v>312</v>
      </c>
      <c r="D27" s="225"/>
      <c r="E27" s="139">
        <f>E21+E22+E23+E24+E25+E26</f>
        <v>19.465</v>
      </c>
      <c r="F27" s="139">
        <f t="shared" ref="F27:P27" si="2">F21+F22+F23+F24+F25+F26</f>
        <v>20.36</v>
      </c>
      <c r="G27" s="139">
        <f t="shared" si="2"/>
        <v>79.600999999999999</v>
      </c>
      <c r="H27" s="139">
        <f t="shared" si="2"/>
        <v>581</v>
      </c>
      <c r="I27" s="139">
        <f t="shared" si="2"/>
        <v>0.19600000000000001</v>
      </c>
      <c r="J27" s="139">
        <f t="shared" si="2"/>
        <v>27.874000000000002</v>
      </c>
      <c r="K27" s="139">
        <f t="shared" si="2"/>
        <v>21</v>
      </c>
      <c r="L27" s="139">
        <f t="shared" si="2"/>
        <v>3.2250000000000001</v>
      </c>
      <c r="M27" s="139">
        <f t="shared" si="2"/>
        <v>70.36399999999999</v>
      </c>
      <c r="N27" s="139">
        <f t="shared" si="2"/>
        <v>242.386</v>
      </c>
      <c r="O27" s="139">
        <f t="shared" si="2"/>
        <v>52.939</v>
      </c>
      <c r="P27" s="139">
        <f t="shared" si="2"/>
        <v>4.1619999999999999</v>
      </c>
    </row>
    <row r="28" spans="1:16" ht="21.95" customHeight="1" x14ac:dyDescent="0.2">
      <c r="A28" s="275"/>
      <c r="B28" s="302"/>
      <c r="C28" s="302"/>
      <c r="D28" s="302"/>
      <c r="E28" s="302"/>
      <c r="F28" s="302"/>
      <c r="G28" s="302"/>
      <c r="H28" s="302"/>
      <c r="I28" s="302"/>
      <c r="J28" s="302"/>
      <c r="K28" s="302"/>
      <c r="L28" s="302"/>
      <c r="M28" s="302"/>
    </row>
    <row r="29" spans="1:16" ht="21.95" customHeight="1" x14ac:dyDescent="0.2">
      <c r="A29" s="277" t="s">
        <v>334</v>
      </c>
      <c r="B29" s="273" t="s">
        <v>322</v>
      </c>
      <c r="C29" s="70" t="s">
        <v>319</v>
      </c>
      <c r="D29" s="225">
        <v>60</v>
      </c>
      <c r="E29" s="225">
        <v>0.63200000000000001</v>
      </c>
      <c r="F29" s="225">
        <v>6.0430000000000001</v>
      </c>
      <c r="G29" s="220">
        <v>4.3410000000000002</v>
      </c>
      <c r="H29" s="220">
        <v>74</v>
      </c>
      <c r="I29" s="220">
        <v>2.9000000000000001E-2</v>
      </c>
      <c r="J29" s="220">
        <v>2.4300000000000002</v>
      </c>
      <c r="K29" s="220">
        <v>0</v>
      </c>
      <c r="L29" s="223">
        <v>2.8340000000000001</v>
      </c>
      <c r="M29" s="232">
        <v>13.302</v>
      </c>
      <c r="N29" s="232">
        <v>26.85</v>
      </c>
      <c r="O29" s="232">
        <v>18.468</v>
      </c>
      <c r="P29" s="232">
        <v>0.35799999999999998</v>
      </c>
    </row>
    <row r="30" spans="1:16" ht="21.95" customHeight="1" x14ac:dyDescent="0.2">
      <c r="A30" s="277" t="s">
        <v>345</v>
      </c>
      <c r="B30" s="273"/>
      <c r="C30" s="66" t="s">
        <v>320</v>
      </c>
      <c r="D30" s="224">
        <v>80</v>
      </c>
      <c r="E30" s="224">
        <v>8.1999999999999993</v>
      </c>
      <c r="F30" s="224">
        <v>8.1</v>
      </c>
      <c r="G30" s="222">
        <v>7</v>
      </c>
      <c r="H30" s="222">
        <v>134</v>
      </c>
      <c r="I30" s="222">
        <v>0.08</v>
      </c>
      <c r="J30" s="222">
        <v>0.128</v>
      </c>
      <c r="K30" s="222">
        <v>8</v>
      </c>
      <c r="L30" s="29">
        <v>4</v>
      </c>
      <c r="M30" s="232">
        <v>33.28</v>
      </c>
      <c r="N30" s="232">
        <v>120.096</v>
      </c>
      <c r="O30" s="232">
        <v>22.64</v>
      </c>
      <c r="P30" s="232">
        <v>0.89600000000000002</v>
      </c>
    </row>
    <row r="31" spans="1:16" ht="21.95" customHeight="1" x14ac:dyDescent="0.2">
      <c r="A31" s="277" t="s">
        <v>346</v>
      </c>
      <c r="B31" s="273"/>
      <c r="C31" s="66" t="s">
        <v>321</v>
      </c>
      <c r="D31" s="224">
        <v>150</v>
      </c>
      <c r="E31" s="224">
        <v>3.282</v>
      </c>
      <c r="F31" s="224">
        <v>4.657</v>
      </c>
      <c r="G31" s="222">
        <v>22.027000000000001</v>
      </c>
      <c r="H31" s="222">
        <v>143</v>
      </c>
      <c r="I31" s="222">
        <v>0.16300000000000001</v>
      </c>
      <c r="J31" s="222">
        <v>25.943000000000001</v>
      </c>
      <c r="K31" s="222">
        <v>25.5</v>
      </c>
      <c r="L31" s="29">
        <v>0.18099999999999999</v>
      </c>
      <c r="M31" s="232">
        <v>46.606000000000002</v>
      </c>
      <c r="N31" s="232">
        <v>97.335999999999999</v>
      </c>
      <c r="O31" s="232">
        <v>32.978000000000002</v>
      </c>
      <c r="P31" s="232">
        <v>1.2310000000000001</v>
      </c>
    </row>
    <row r="32" spans="1:16" ht="21.95" customHeight="1" x14ac:dyDescent="0.2">
      <c r="A32" s="277" t="s">
        <v>347</v>
      </c>
      <c r="B32" s="273"/>
      <c r="C32" s="66" t="s">
        <v>73</v>
      </c>
      <c r="D32" s="224">
        <v>200</v>
      </c>
      <c r="E32" s="224">
        <v>3.78</v>
      </c>
      <c r="F32" s="224">
        <v>0.67</v>
      </c>
      <c r="G32" s="222">
        <v>21</v>
      </c>
      <c r="H32" s="222">
        <v>105</v>
      </c>
      <c r="I32" s="222">
        <v>0.2</v>
      </c>
      <c r="J32" s="222">
        <v>1.33</v>
      </c>
      <c r="K32" s="222">
        <v>0</v>
      </c>
      <c r="L32" s="29">
        <v>0</v>
      </c>
      <c r="M32" s="232">
        <v>133.33000000000001</v>
      </c>
      <c r="N32" s="232">
        <v>111.11</v>
      </c>
      <c r="O32" s="232">
        <v>25.56</v>
      </c>
      <c r="P32" s="232">
        <v>2</v>
      </c>
    </row>
    <row r="33" spans="1:16" ht="21.95" customHeight="1" x14ac:dyDescent="0.2">
      <c r="A33" s="275"/>
      <c r="B33" s="273"/>
      <c r="C33" s="66" t="s">
        <v>317</v>
      </c>
      <c r="D33" s="224">
        <v>20</v>
      </c>
      <c r="E33" s="224">
        <v>1.3</v>
      </c>
      <c r="F33" s="224">
        <v>0.2</v>
      </c>
      <c r="G33" s="222">
        <v>7</v>
      </c>
      <c r="H33" s="222">
        <v>35</v>
      </c>
      <c r="I33" s="222">
        <v>0.02</v>
      </c>
      <c r="J33" s="222">
        <v>0</v>
      </c>
      <c r="K33" s="222">
        <v>0</v>
      </c>
      <c r="L33" s="29">
        <v>0.2</v>
      </c>
      <c r="M33" s="232">
        <v>4.7</v>
      </c>
      <c r="N33" s="232">
        <v>21.1</v>
      </c>
      <c r="O33" s="232">
        <v>6.3</v>
      </c>
      <c r="P33" s="232">
        <v>0.52</v>
      </c>
    </row>
    <row r="34" spans="1:16" ht="21.95" customHeight="1" x14ac:dyDescent="0.2">
      <c r="A34" s="275"/>
      <c r="B34" s="273"/>
      <c r="C34" s="66" t="s">
        <v>318</v>
      </c>
      <c r="D34" s="224">
        <v>30</v>
      </c>
      <c r="E34" s="224">
        <v>2.2799999999999998</v>
      </c>
      <c r="F34" s="224">
        <v>0.24</v>
      </c>
      <c r="G34" s="222">
        <v>14.76</v>
      </c>
      <c r="H34" s="222">
        <v>71</v>
      </c>
      <c r="I34" s="222">
        <v>3.3000000000000002E-2</v>
      </c>
      <c r="J34" s="222">
        <v>0</v>
      </c>
      <c r="K34" s="222">
        <v>0</v>
      </c>
      <c r="L34" s="29">
        <v>0.33</v>
      </c>
      <c r="M34" s="232">
        <v>6</v>
      </c>
      <c r="N34" s="232">
        <v>19.5</v>
      </c>
      <c r="O34" s="232">
        <v>4.2</v>
      </c>
      <c r="P34" s="232">
        <v>0.33</v>
      </c>
    </row>
    <row r="35" spans="1:16" ht="21.95" customHeight="1" x14ac:dyDescent="0.2">
      <c r="A35" s="275"/>
      <c r="B35" s="273"/>
      <c r="C35" s="70" t="s">
        <v>312</v>
      </c>
      <c r="D35" s="224"/>
      <c r="E35" s="285">
        <f>E29+E30+E31+E32+E33+E34</f>
        <v>19.474</v>
      </c>
      <c r="F35" s="285">
        <f t="shared" ref="F35:P35" si="3">F29+F30+F31+F32+F33+F34</f>
        <v>19.91</v>
      </c>
      <c r="G35" s="285">
        <f t="shared" si="3"/>
        <v>76.128</v>
      </c>
      <c r="H35" s="285">
        <f t="shared" si="3"/>
        <v>562</v>
      </c>
      <c r="I35" s="285">
        <f t="shared" si="3"/>
        <v>0.52500000000000002</v>
      </c>
      <c r="J35" s="285">
        <f t="shared" si="3"/>
        <v>29.831000000000003</v>
      </c>
      <c r="K35" s="285">
        <f t="shared" si="3"/>
        <v>33.5</v>
      </c>
      <c r="L35" s="285">
        <f t="shared" si="3"/>
        <v>7.5449999999999999</v>
      </c>
      <c r="M35" s="285">
        <f t="shared" si="3"/>
        <v>237.21800000000002</v>
      </c>
      <c r="N35" s="285">
        <f t="shared" si="3"/>
        <v>395.99200000000002</v>
      </c>
      <c r="O35" s="285">
        <f t="shared" si="3"/>
        <v>110.14600000000002</v>
      </c>
      <c r="P35" s="285">
        <f t="shared" si="3"/>
        <v>5.3350000000000009</v>
      </c>
    </row>
    <row r="36" spans="1:16" ht="21.95" customHeight="1" x14ac:dyDescent="0.2">
      <c r="A36" s="275"/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02"/>
    </row>
    <row r="37" spans="1:16" ht="21.95" customHeight="1" x14ac:dyDescent="0.2">
      <c r="A37" s="277" t="s">
        <v>337</v>
      </c>
      <c r="B37" s="273" t="s">
        <v>323</v>
      </c>
      <c r="C37" s="70" t="s">
        <v>330</v>
      </c>
      <c r="D37" s="225">
        <v>100</v>
      </c>
      <c r="E37" s="225">
        <v>0.5</v>
      </c>
      <c r="F37" s="225">
        <v>0.2</v>
      </c>
      <c r="G37" s="223">
        <v>7.5</v>
      </c>
      <c r="H37" s="126">
        <v>34</v>
      </c>
      <c r="I37" s="126">
        <v>0.03</v>
      </c>
      <c r="J37" s="126">
        <v>10</v>
      </c>
      <c r="K37" s="126">
        <v>0</v>
      </c>
      <c r="L37" s="126">
        <v>0.2</v>
      </c>
      <c r="M37" s="252">
        <v>16</v>
      </c>
      <c r="N37" s="232">
        <v>11</v>
      </c>
      <c r="O37" s="232">
        <v>9</v>
      </c>
      <c r="P37" s="232">
        <v>2.2000000000000002</v>
      </c>
    </row>
    <row r="38" spans="1:16" ht="22.5" customHeight="1" x14ac:dyDescent="0.2">
      <c r="A38" s="277" t="s">
        <v>338</v>
      </c>
      <c r="B38" s="273"/>
      <c r="C38" s="66" t="s">
        <v>325</v>
      </c>
      <c r="D38" s="14">
        <v>60</v>
      </c>
      <c r="E38" s="84">
        <v>0.66</v>
      </c>
      <c r="F38" s="84">
        <v>0.12</v>
      </c>
      <c r="G38" s="84">
        <v>2.2799999999999998</v>
      </c>
      <c r="H38" s="84">
        <v>14</v>
      </c>
      <c r="I38" s="84">
        <v>3.5999999999999997E-2</v>
      </c>
      <c r="J38" s="84">
        <v>15</v>
      </c>
      <c r="K38" s="84">
        <v>0</v>
      </c>
      <c r="L38" s="84">
        <v>0.42</v>
      </c>
      <c r="M38" s="232">
        <v>8.4</v>
      </c>
      <c r="N38" s="232">
        <v>15.6</v>
      </c>
      <c r="O38" s="232">
        <v>12</v>
      </c>
      <c r="P38" s="232">
        <v>0.54</v>
      </c>
    </row>
    <row r="39" spans="1:16" ht="21" customHeight="1" x14ac:dyDescent="0.2">
      <c r="A39" s="277" t="s">
        <v>334</v>
      </c>
      <c r="B39" s="273"/>
      <c r="C39" s="66" t="s">
        <v>326</v>
      </c>
      <c r="D39" s="14">
        <v>80</v>
      </c>
      <c r="E39" s="84">
        <v>11</v>
      </c>
      <c r="F39" s="84">
        <v>13.5</v>
      </c>
      <c r="G39" s="84">
        <v>4.7859999999999996</v>
      </c>
      <c r="H39" s="84">
        <v>185</v>
      </c>
      <c r="I39" s="84">
        <v>8.8999999999999996E-2</v>
      </c>
      <c r="J39" s="84">
        <v>1.8879999999999999</v>
      </c>
      <c r="K39" s="84">
        <v>37.780999999999999</v>
      </c>
      <c r="L39" s="84">
        <v>4.4260000000000002</v>
      </c>
      <c r="M39" s="232">
        <v>19.564</v>
      </c>
      <c r="N39" s="232">
        <v>154.61799999999999</v>
      </c>
      <c r="O39" s="232">
        <v>18.693000000000001</v>
      </c>
      <c r="P39" s="232">
        <v>1.304</v>
      </c>
    </row>
    <row r="40" spans="1:16" ht="21.95" customHeight="1" x14ac:dyDescent="0.2">
      <c r="A40" s="277" t="s">
        <v>348</v>
      </c>
      <c r="B40" s="273"/>
      <c r="C40" s="70" t="s">
        <v>327</v>
      </c>
      <c r="D40" s="226">
        <v>150</v>
      </c>
      <c r="E40" s="126">
        <v>3.67</v>
      </c>
      <c r="F40" s="126">
        <v>4.9000000000000004</v>
      </c>
      <c r="G40" s="126">
        <v>28.3</v>
      </c>
      <c r="H40" s="126">
        <v>172</v>
      </c>
      <c r="I40" s="126">
        <v>4.4999999999999998E-2</v>
      </c>
      <c r="J40" s="126">
        <v>0</v>
      </c>
      <c r="K40" s="126">
        <v>39.9</v>
      </c>
      <c r="L40" s="126">
        <v>0.27</v>
      </c>
      <c r="M40" s="252">
        <v>4.95</v>
      </c>
      <c r="N40" s="232">
        <v>82.35</v>
      </c>
      <c r="O40" s="232">
        <v>27</v>
      </c>
      <c r="P40" s="232">
        <v>0.54</v>
      </c>
    </row>
    <row r="41" spans="1:16" ht="21.95" customHeight="1" x14ac:dyDescent="0.2">
      <c r="A41" s="277" t="s">
        <v>349</v>
      </c>
      <c r="B41" s="273"/>
      <c r="C41" s="70" t="s">
        <v>328</v>
      </c>
      <c r="D41" s="226" t="s">
        <v>61</v>
      </c>
      <c r="E41" s="126">
        <v>0.2</v>
      </c>
      <c r="F41" s="126">
        <v>0.1</v>
      </c>
      <c r="G41" s="126">
        <v>13.9</v>
      </c>
      <c r="H41" s="126">
        <v>57</v>
      </c>
      <c r="I41" s="126">
        <v>0</v>
      </c>
      <c r="J41" s="126">
        <v>1.1200000000000001</v>
      </c>
      <c r="K41" s="126">
        <v>0</v>
      </c>
      <c r="L41" s="126">
        <v>0.01</v>
      </c>
      <c r="M41" s="252">
        <v>2.86</v>
      </c>
      <c r="N41" s="232">
        <v>1.34</v>
      </c>
      <c r="O41" s="232">
        <v>0.73</v>
      </c>
      <c r="P41" s="232">
        <v>0.08</v>
      </c>
    </row>
    <row r="42" spans="1:16" ht="21.95" customHeight="1" x14ac:dyDescent="0.2">
      <c r="A42" s="275"/>
      <c r="B42" s="273"/>
      <c r="C42" s="70" t="s">
        <v>317</v>
      </c>
      <c r="D42" s="226">
        <v>20</v>
      </c>
      <c r="E42" s="126">
        <v>1.3</v>
      </c>
      <c r="F42" s="126">
        <v>0.2</v>
      </c>
      <c r="G42" s="126">
        <v>7</v>
      </c>
      <c r="H42" s="126">
        <v>35</v>
      </c>
      <c r="I42" s="126">
        <v>0.02</v>
      </c>
      <c r="J42" s="126">
        <v>0</v>
      </c>
      <c r="K42" s="126">
        <v>0</v>
      </c>
      <c r="L42" s="126">
        <v>0.2</v>
      </c>
      <c r="M42" s="252">
        <v>4.7</v>
      </c>
      <c r="N42" s="232">
        <v>21.1</v>
      </c>
      <c r="O42" s="232">
        <v>6.3</v>
      </c>
      <c r="P42" s="232">
        <v>0.52</v>
      </c>
    </row>
    <row r="43" spans="1:16" s="45" customFormat="1" ht="21.95" customHeight="1" x14ac:dyDescent="0.2">
      <c r="A43" s="115"/>
      <c r="B43" s="228"/>
      <c r="C43" s="68" t="s">
        <v>315</v>
      </c>
      <c r="D43" s="249">
        <v>30</v>
      </c>
      <c r="E43" s="250">
        <v>2.2799999999999998</v>
      </c>
      <c r="F43" s="250">
        <v>0.24</v>
      </c>
      <c r="G43" s="250">
        <v>14.76</v>
      </c>
      <c r="H43" s="250">
        <v>71</v>
      </c>
      <c r="I43" s="250">
        <v>3.3000000000000002E-2</v>
      </c>
      <c r="J43" s="250">
        <v>0</v>
      </c>
      <c r="K43" s="250">
        <v>0</v>
      </c>
      <c r="L43" s="250">
        <v>0.33</v>
      </c>
      <c r="M43" s="252">
        <v>6</v>
      </c>
      <c r="N43" s="252">
        <v>19.5</v>
      </c>
      <c r="O43" s="252">
        <v>4.2</v>
      </c>
      <c r="P43" s="252">
        <v>0.33</v>
      </c>
    </row>
    <row r="44" spans="1:16" ht="21.95" customHeight="1" x14ac:dyDescent="0.2">
      <c r="A44" s="275"/>
      <c r="B44" s="273"/>
      <c r="C44" s="70" t="s">
        <v>312</v>
      </c>
      <c r="D44" s="114"/>
      <c r="E44" s="209">
        <f>E37+E38+E39+E40+E41+E42+E43</f>
        <v>19.610000000000003</v>
      </c>
      <c r="F44" s="209">
        <f t="shared" ref="F44:P44" si="4">F37+F38+F39+F40+F41+F42+F43</f>
        <v>19.259999999999998</v>
      </c>
      <c r="G44" s="209">
        <f t="shared" si="4"/>
        <v>78.525999999999996</v>
      </c>
      <c r="H44" s="209">
        <f t="shared" si="4"/>
        <v>568</v>
      </c>
      <c r="I44" s="209">
        <f t="shared" si="4"/>
        <v>0.253</v>
      </c>
      <c r="J44" s="209">
        <f t="shared" si="4"/>
        <v>28.007999999999999</v>
      </c>
      <c r="K44" s="209">
        <f t="shared" si="4"/>
        <v>77.680999999999997</v>
      </c>
      <c r="L44" s="209">
        <f t="shared" si="4"/>
        <v>5.8560000000000008</v>
      </c>
      <c r="M44" s="209">
        <f t="shared" si="4"/>
        <v>62.474000000000004</v>
      </c>
      <c r="N44" s="209">
        <f t="shared" si="4"/>
        <v>305.50799999999998</v>
      </c>
      <c r="O44" s="209">
        <f t="shared" si="4"/>
        <v>77.923000000000002</v>
      </c>
      <c r="P44" s="209">
        <f t="shared" si="4"/>
        <v>5.5140000000000011</v>
      </c>
    </row>
    <row r="45" spans="1:16" ht="21.95" customHeight="1" x14ac:dyDescent="0.2">
      <c r="A45" s="275"/>
      <c r="B45" s="302"/>
      <c r="C45" s="302"/>
      <c r="D45" s="302"/>
      <c r="E45" s="302"/>
      <c r="F45" s="302"/>
      <c r="G45" s="302"/>
      <c r="H45" s="302"/>
      <c r="I45" s="302"/>
      <c r="J45" s="302"/>
      <c r="K45" s="302"/>
      <c r="L45" s="302"/>
      <c r="M45" s="302"/>
    </row>
    <row r="46" spans="1:16" ht="21.95" customHeight="1" x14ac:dyDescent="0.2">
      <c r="A46" s="277" t="s">
        <v>350</v>
      </c>
      <c r="B46" s="273" t="s">
        <v>329</v>
      </c>
      <c r="C46" s="70" t="s">
        <v>331</v>
      </c>
      <c r="D46" s="225">
        <v>60</v>
      </c>
      <c r="E46" s="225">
        <v>0.57599999999999996</v>
      </c>
      <c r="F46" s="225">
        <v>3.6840000000000002</v>
      </c>
      <c r="G46" s="223">
        <v>1.8480000000000001</v>
      </c>
      <c r="H46" s="126">
        <v>43</v>
      </c>
      <c r="I46" s="126">
        <v>2.4E-2</v>
      </c>
      <c r="J46" s="126">
        <v>11.46</v>
      </c>
      <c r="K46" s="126">
        <v>0</v>
      </c>
      <c r="L46" s="126">
        <v>2.6949999999999998</v>
      </c>
      <c r="M46" s="252">
        <v>16.062000000000001</v>
      </c>
      <c r="N46" s="232">
        <v>18.251999999999999</v>
      </c>
      <c r="O46" s="232">
        <v>9.9960000000000004</v>
      </c>
      <c r="P46" s="232">
        <v>0.45600000000000002</v>
      </c>
    </row>
    <row r="47" spans="1:16" ht="21.95" customHeight="1" x14ac:dyDescent="0.2">
      <c r="A47" s="262" t="s">
        <v>378</v>
      </c>
      <c r="B47" s="37"/>
      <c r="C47" s="256" t="s">
        <v>385</v>
      </c>
      <c r="D47" s="126">
        <v>100</v>
      </c>
      <c r="E47" s="266">
        <v>12</v>
      </c>
      <c r="F47" s="266">
        <v>7.6</v>
      </c>
      <c r="G47" s="126">
        <v>16</v>
      </c>
      <c r="H47" s="126">
        <v>180</v>
      </c>
      <c r="I47" s="126">
        <v>0.3</v>
      </c>
      <c r="J47" s="126">
        <v>0</v>
      </c>
      <c r="K47" s="126">
        <v>0</v>
      </c>
      <c r="L47" s="126">
        <v>0.5</v>
      </c>
      <c r="M47" s="252">
        <v>33.4</v>
      </c>
      <c r="N47" s="252">
        <v>182.8</v>
      </c>
      <c r="O47" s="252">
        <v>19.78</v>
      </c>
      <c r="P47" s="252">
        <v>2.4</v>
      </c>
    </row>
    <row r="48" spans="1:16" ht="21.95" customHeight="1" x14ac:dyDescent="0.2">
      <c r="A48" s="277" t="s">
        <v>343</v>
      </c>
      <c r="B48" s="273"/>
      <c r="C48" s="243" t="s">
        <v>384</v>
      </c>
      <c r="D48" s="196">
        <v>150</v>
      </c>
      <c r="E48" s="229">
        <v>5.6520000000000001</v>
      </c>
      <c r="F48" s="229">
        <v>4.4690000000000003</v>
      </c>
      <c r="G48" s="244">
        <v>28</v>
      </c>
      <c r="H48" s="244">
        <v>175</v>
      </c>
      <c r="I48" s="245">
        <v>8.6999999999999994E-2</v>
      </c>
      <c r="J48" s="246">
        <v>0</v>
      </c>
      <c r="K48" s="247">
        <v>21</v>
      </c>
      <c r="L48" s="248">
        <v>0.81799999999999995</v>
      </c>
      <c r="M48" s="232">
        <v>16.47</v>
      </c>
      <c r="N48" s="232">
        <v>47.07</v>
      </c>
      <c r="O48" s="232">
        <v>8.49</v>
      </c>
      <c r="P48" s="232">
        <v>0.87</v>
      </c>
    </row>
    <row r="49" spans="1:17" ht="21.95" customHeight="1" x14ac:dyDescent="0.2">
      <c r="A49" s="277" t="s">
        <v>351</v>
      </c>
      <c r="B49" s="273"/>
      <c r="C49" s="70" t="s">
        <v>133</v>
      </c>
      <c r="D49" s="225" t="s">
        <v>39</v>
      </c>
      <c r="E49" s="225">
        <v>0.2</v>
      </c>
      <c r="F49" s="225">
        <v>0</v>
      </c>
      <c r="G49" s="223">
        <v>13.7</v>
      </c>
      <c r="H49" s="126">
        <v>56</v>
      </c>
      <c r="I49" s="126">
        <v>8.0000000000000002E-3</v>
      </c>
      <c r="J49" s="126">
        <v>3.75</v>
      </c>
      <c r="K49" s="126">
        <v>0</v>
      </c>
      <c r="L49" s="126">
        <v>7.4999999999999997E-2</v>
      </c>
      <c r="M49" s="252">
        <v>9.9700000000000006</v>
      </c>
      <c r="N49" s="232">
        <v>7.5</v>
      </c>
      <c r="O49" s="232">
        <v>6.5</v>
      </c>
      <c r="P49" s="232">
        <v>0.19700000000000001</v>
      </c>
    </row>
    <row r="50" spans="1:17" ht="21.95" customHeight="1" x14ac:dyDescent="0.2">
      <c r="A50" s="275"/>
      <c r="B50" s="273"/>
      <c r="C50" s="70" t="s">
        <v>317</v>
      </c>
      <c r="D50" s="225">
        <v>20</v>
      </c>
      <c r="E50" s="225">
        <v>1.3</v>
      </c>
      <c r="F50" s="225">
        <v>0.2</v>
      </c>
      <c r="G50" s="223">
        <v>7</v>
      </c>
      <c r="H50" s="126">
        <v>35</v>
      </c>
      <c r="I50" s="126">
        <v>0.2</v>
      </c>
      <c r="J50" s="126">
        <v>0</v>
      </c>
      <c r="K50" s="126">
        <v>0</v>
      </c>
      <c r="L50" s="126">
        <v>0.2</v>
      </c>
      <c r="M50" s="252">
        <v>4.7</v>
      </c>
      <c r="N50" s="232">
        <v>21.1</v>
      </c>
      <c r="O50" s="232">
        <v>6.3</v>
      </c>
      <c r="P50" s="232">
        <v>0.52</v>
      </c>
    </row>
    <row r="51" spans="1:17" ht="21.95" customHeight="1" x14ac:dyDescent="0.2">
      <c r="A51" s="275"/>
      <c r="B51" s="273"/>
      <c r="C51" s="189" t="s">
        <v>318</v>
      </c>
      <c r="D51" s="225">
        <v>30</v>
      </c>
      <c r="E51" s="225">
        <v>2.2799999999999998</v>
      </c>
      <c r="F51" s="225">
        <v>0.24</v>
      </c>
      <c r="G51" s="223">
        <v>14.76</v>
      </c>
      <c r="H51" s="126">
        <v>71</v>
      </c>
      <c r="I51" s="126">
        <v>3.3000000000000002E-2</v>
      </c>
      <c r="J51" s="126">
        <v>0</v>
      </c>
      <c r="K51" s="126">
        <v>0</v>
      </c>
      <c r="L51" s="126">
        <v>0.33</v>
      </c>
      <c r="M51" s="252">
        <v>6</v>
      </c>
      <c r="N51" s="232">
        <v>19.5</v>
      </c>
      <c r="O51" s="232">
        <v>4.2</v>
      </c>
      <c r="P51" s="232">
        <v>0.33</v>
      </c>
    </row>
    <row r="52" spans="1:17" ht="21.95" customHeight="1" x14ac:dyDescent="0.2">
      <c r="A52" s="275"/>
      <c r="B52" s="273"/>
      <c r="C52" s="70" t="s">
        <v>332</v>
      </c>
      <c r="D52" s="225"/>
      <c r="E52" s="139">
        <f>E46+E47+E48+E49+E50+E51</f>
        <v>22.008000000000003</v>
      </c>
      <c r="F52" s="139">
        <f t="shared" ref="F52:P52" si="5">F46+F47+F48+F49+F50+F51</f>
        <v>16.192999999999998</v>
      </c>
      <c r="G52" s="139">
        <f t="shared" si="5"/>
        <v>81.308000000000007</v>
      </c>
      <c r="H52" s="139">
        <f t="shared" si="5"/>
        <v>560</v>
      </c>
      <c r="I52" s="139">
        <f t="shared" si="5"/>
        <v>0.65200000000000002</v>
      </c>
      <c r="J52" s="139">
        <f t="shared" si="5"/>
        <v>15.21</v>
      </c>
      <c r="K52" s="139">
        <f t="shared" si="5"/>
        <v>21</v>
      </c>
      <c r="L52" s="139">
        <f t="shared" si="5"/>
        <v>4.6180000000000003</v>
      </c>
      <c r="M52" s="139">
        <f t="shared" si="5"/>
        <v>86.602000000000004</v>
      </c>
      <c r="N52" s="139">
        <f t="shared" si="5"/>
        <v>296.22200000000004</v>
      </c>
      <c r="O52" s="139">
        <f t="shared" si="5"/>
        <v>55.266000000000005</v>
      </c>
      <c r="P52" s="139">
        <f t="shared" si="5"/>
        <v>4.7729999999999997</v>
      </c>
    </row>
    <row r="53" spans="1:17" ht="21.95" customHeight="1" x14ac:dyDescent="0.2">
      <c r="A53" s="278"/>
      <c r="B53" s="284"/>
      <c r="C53" s="284"/>
      <c r="D53" s="284"/>
      <c r="E53" s="284"/>
      <c r="F53" s="284"/>
      <c r="G53" s="284"/>
      <c r="H53" s="284"/>
      <c r="I53" s="284"/>
      <c r="J53" s="284"/>
      <c r="K53" s="284"/>
      <c r="L53" s="284"/>
      <c r="M53" s="284"/>
      <c r="N53" s="284"/>
      <c r="O53" s="284"/>
      <c r="P53" s="284"/>
    </row>
    <row r="54" spans="1:17" ht="21.95" customHeight="1" x14ac:dyDescent="0.2">
      <c r="A54" s="278"/>
      <c r="B54" s="288" t="s">
        <v>379</v>
      </c>
      <c r="C54" s="288"/>
      <c r="D54" s="288"/>
      <c r="E54" s="288"/>
      <c r="F54" s="288"/>
      <c r="G54" s="284"/>
      <c r="H54" s="284"/>
      <c r="I54" s="284"/>
      <c r="J54" s="284"/>
      <c r="K54" s="284"/>
      <c r="L54" s="284"/>
      <c r="M54" s="284"/>
      <c r="N54" s="284"/>
      <c r="O54" s="284"/>
      <c r="P54" s="284"/>
    </row>
    <row r="55" spans="1:17" ht="21.95" customHeight="1" x14ac:dyDescent="0.2">
      <c r="A55" s="278"/>
      <c r="B55" s="284"/>
      <c r="C55" s="284"/>
      <c r="D55" s="284"/>
      <c r="E55" s="284"/>
      <c r="F55" s="284"/>
      <c r="G55" s="284"/>
      <c r="H55" s="284"/>
      <c r="I55" s="284"/>
      <c r="J55" s="284"/>
      <c r="K55" s="284"/>
      <c r="L55" s="284"/>
      <c r="M55" s="284"/>
      <c r="N55" s="284"/>
      <c r="O55" s="284"/>
      <c r="P55" s="284"/>
    </row>
    <row r="56" spans="1:17" ht="37.5" customHeight="1" x14ac:dyDescent="0.2">
      <c r="A56" s="44" t="s">
        <v>380</v>
      </c>
      <c r="B56" s="268" t="s">
        <v>0</v>
      </c>
      <c r="C56" s="231" t="s">
        <v>390</v>
      </c>
      <c r="D56" s="44" t="s">
        <v>399</v>
      </c>
      <c r="E56" s="84" t="s">
        <v>391</v>
      </c>
      <c r="F56" s="84" t="s">
        <v>392</v>
      </c>
      <c r="G56" s="84" t="s">
        <v>393</v>
      </c>
      <c r="H56" s="44" t="s">
        <v>394</v>
      </c>
      <c r="I56" s="44" t="s">
        <v>395</v>
      </c>
      <c r="J56" s="44" t="s">
        <v>396</v>
      </c>
      <c r="K56" s="44" t="s">
        <v>397</v>
      </c>
      <c r="L56" s="44" t="s">
        <v>398</v>
      </c>
      <c r="M56" s="232" t="s">
        <v>304</v>
      </c>
      <c r="N56" s="232" t="s">
        <v>305</v>
      </c>
      <c r="O56" s="232" t="s">
        <v>306</v>
      </c>
      <c r="P56" s="232" t="s">
        <v>307</v>
      </c>
    </row>
    <row r="57" spans="1:17" ht="21.95" customHeight="1" x14ac:dyDescent="0.2">
      <c r="A57" s="277" t="s">
        <v>358</v>
      </c>
      <c r="B57" s="273" t="s">
        <v>352</v>
      </c>
      <c r="C57" s="254" t="s">
        <v>353</v>
      </c>
      <c r="D57" s="126">
        <v>150</v>
      </c>
      <c r="E57" s="126">
        <v>1.35</v>
      </c>
      <c r="F57" s="126">
        <v>0.3</v>
      </c>
      <c r="G57" s="126">
        <v>12.15</v>
      </c>
      <c r="H57" s="126">
        <v>57</v>
      </c>
      <c r="I57" s="126">
        <v>0.06</v>
      </c>
      <c r="J57" s="126">
        <v>90</v>
      </c>
      <c r="K57" s="126">
        <v>0</v>
      </c>
      <c r="L57" s="126">
        <v>0.3</v>
      </c>
      <c r="M57" s="252">
        <v>51</v>
      </c>
      <c r="N57" s="232">
        <v>34.5</v>
      </c>
      <c r="O57" s="232">
        <v>19.5</v>
      </c>
      <c r="P57" s="232">
        <v>0.45</v>
      </c>
    </row>
    <row r="58" spans="1:17" ht="21.95" customHeight="1" x14ac:dyDescent="0.2">
      <c r="A58" s="277" t="s">
        <v>338</v>
      </c>
      <c r="B58" s="273" t="s">
        <v>309</v>
      </c>
      <c r="C58" s="254" t="s">
        <v>354</v>
      </c>
      <c r="D58" s="126">
        <v>60</v>
      </c>
      <c r="E58" s="126">
        <v>0.42</v>
      </c>
      <c r="F58" s="126">
        <v>0.06</v>
      </c>
      <c r="G58" s="126">
        <v>1.1399999999999999</v>
      </c>
      <c r="H58" s="126">
        <v>7</v>
      </c>
      <c r="I58" s="126">
        <v>1.7999999999999999E-2</v>
      </c>
      <c r="J58" s="126">
        <v>4.2</v>
      </c>
      <c r="K58" s="126">
        <v>0</v>
      </c>
      <c r="L58" s="126">
        <v>0.06</v>
      </c>
      <c r="M58" s="252">
        <v>10.199999999999999</v>
      </c>
      <c r="N58" s="232">
        <v>18</v>
      </c>
      <c r="O58" s="232">
        <v>8.4</v>
      </c>
      <c r="P58" s="232">
        <v>0.3</v>
      </c>
    </row>
    <row r="59" spans="1:17" ht="21.95" customHeight="1" x14ac:dyDescent="0.2">
      <c r="A59" s="277" t="s">
        <v>359</v>
      </c>
      <c r="B59" s="273"/>
      <c r="C59" s="255" t="s">
        <v>355</v>
      </c>
      <c r="D59" s="126" t="s">
        <v>356</v>
      </c>
      <c r="E59" s="126">
        <v>7.2</v>
      </c>
      <c r="F59" s="126">
        <v>11.8</v>
      </c>
      <c r="G59" s="126">
        <v>1.925</v>
      </c>
      <c r="H59" s="126">
        <v>143</v>
      </c>
      <c r="I59" s="126">
        <v>6.8000000000000005E-2</v>
      </c>
      <c r="J59" s="126">
        <v>1.155</v>
      </c>
      <c r="K59" s="126">
        <v>0</v>
      </c>
      <c r="L59" s="259">
        <v>3.6240000000000001</v>
      </c>
      <c r="M59" s="252">
        <v>12.989000000000001</v>
      </c>
      <c r="N59" s="232">
        <v>192.851</v>
      </c>
      <c r="O59" s="232">
        <v>24.257000000000001</v>
      </c>
      <c r="P59" s="232">
        <v>2.8010000000000002</v>
      </c>
    </row>
    <row r="60" spans="1:17" ht="21.95" customHeight="1" x14ac:dyDescent="0.2">
      <c r="A60" s="277" t="s">
        <v>360</v>
      </c>
      <c r="B60" s="228"/>
      <c r="C60" s="189" t="s">
        <v>136</v>
      </c>
      <c r="D60" s="41">
        <v>150</v>
      </c>
      <c r="E60" s="41">
        <v>3.6</v>
      </c>
      <c r="F60" s="41">
        <v>7</v>
      </c>
      <c r="G60" s="41">
        <v>29</v>
      </c>
      <c r="H60" s="41">
        <v>193</v>
      </c>
      <c r="I60" s="41">
        <v>0.29099999999999998</v>
      </c>
      <c r="J60" s="41">
        <v>0</v>
      </c>
      <c r="K60" s="126">
        <v>21</v>
      </c>
      <c r="L60" s="126">
        <v>0.46800000000000003</v>
      </c>
      <c r="M60" s="252">
        <v>20.632000000000001</v>
      </c>
      <c r="N60" s="232">
        <v>177.928</v>
      </c>
      <c r="O60" s="232">
        <v>104.22</v>
      </c>
      <c r="P60" s="232">
        <v>3.448</v>
      </c>
    </row>
    <row r="61" spans="1:17" ht="18.75" customHeight="1" x14ac:dyDescent="0.2">
      <c r="A61" s="277" t="s">
        <v>347</v>
      </c>
      <c r="B61" s="230"/>
      <c r="C61" s="256" t="s">
        <v>73</v>
      </c>
      <c r="D61" s="126">
        <v>200</v>
      </c>
      <c r="E61" s="126">
        <v>3.78</v>
      </c>
      <c r="F61" s="126">
        <v>0.67</v>
      </c>
      <c r="G61" s="126">
        <v>21</v>
      </c>
      <c r="H61" s="126">
        <v>105</v>
      </c>
      <c r="I61" s="126">
        <v>0.2</v>
      </c>
      <c r="J61" s="126">
        <v>1.33</v>
      </c>
      <c r="K61" s="126">
        <v>0</v>
      </c>
      <c r="L61" s="126">
        <v>0</v>
      </c>
      <c r="M61" s="252">
        <v>133.33000000000001</v>
      </c>
      <c r="N61" s="232">
        <v>111.11</v>
      </c>
      <c r="O61" s="232">
        <v>25.56</v>
      </c>
      <c r="P61" s="232">
        <v>2</v>
      </c>
      <c r="Q61">
        <v>2</v>
      </c>
    </row>
    <row r="62" spans="1:17" ht="18.75" customHeight="1" x14ac:dyDescent="0.2">
      <c r="A62" s="275"/>
      <c r="B62" s="228"/>
      <c r="C62" s="254" t="s">
        <v>318</v>
      </c>
      <c r="D62" s="126">
        <v>30</v>
      </c>
      <c r="E62" s="126">
        <v>2.2799999999999998</v>
      </c>
      <c r="F62" s="126">
        <v>0.24</v>
      </c>
      <c r="G62" s="126">
        <v>14.76</v>
      </c>
      <c r="H62" s="126">
        <v>71</v>
      </c>
      <c r="I62" s="126">
        <v>3.3000000000000002E-2</v>
      </c>
      <c r="J62" s="126">
        <v>0</v>
      </c>
      <c r="K62" s="126">
        <v>0</v>
      </c>
      <c r="L62" s="126">
        <v>0.33</v>
      </c>
      <c r="M62" s="252">
        <v>6</v>
      </c>
      <c r="N62" s="232">
        <v>19.5</v>
      </c>
      <c r="O62" s="232">
        <v>4.2</v>
      </c>
      <c r="P62" s="232">
        <v>0.33</v>
      </c>
    </row>
    <row r="63" spans="1:17" ht="21.95" customHeight="1" x14ac:dyDescent="0.2">
      <c r="A63" s="275"/>
      <c r="B63" s="228"/>
      <c r="C63" s="257" t="s">
        <v>317</v>
      </c>
      <c r="D63" s="126">
        <v>20</v>
      </c>
      <c r="E63" s="126">
        <v>1.3</v>
      </c>
      <c r="F63" s="126">
        <v>0.2</v>
      </c>
      <c r="G63" s="126">
        <v>7</v>
      </c>
      <c r="H63" s="126">
        <v>35</v>
      </c>
      <c r="I63" s="126">
        <v>0.02</v>
      </c>
      <c r="J63" s="126">
        <v>0</v>
      </c>
      <c r="K63" s="126">
        <v>0</v>
      </c>
      <c r="L63" s="126">
        <v>0.2</v>
      </c>
      <c r="M63" s="252">
        <v>4.7</v>
      </c>
      <c r="N63" s="232">
        <v>21.1</v>
      </c>
      <c r="O63" s="232">
        <v>6.3</v>
      </c>
      <c r="P63" s="232">
        <v>0.52</v>
      </c>
    </row>
    <row r="64" spans="1:17" ht="21.95" customHeight="1" x14ac:dyDescent="0.2">
      <c r="A64" s="275"/>
      <c r="B64" s="227"/>
      <c r="C64" s="258" t="s">
        <v>357</v>
      </c>
      <c r="D64" s="126"/>
      <c r="E64" s="209">
        <f>E57+E58+E59+E60+E61+E62+E63</f>
        <v>19.930000000000003</v>
      </c>
      <c r="F64" s="209">
        <f t="shared" ref="F64:P64" si="6">F57+F58+F59+F60+F61+F62+F63</f>
        <v>20.27</v>
      </c>
      <c r="G64" s="209">
        <f t="shared" si="6"/>
        <v>86.975000000000009</v>
      </c>
      <c r="H64" s="209">
        <f t="shared" si="6"/>
        <v>611</v>
      </c>
      <c r="I64" s="209">
        <f t="shared" si="6"/>
        <v>0.69000000000000006</v>
      </c>
      <c r="J64" s="209">
        <f t="shared" si="6"/>
        <v>96.685000000000002</v>
      </c>
      <c r="K64" s="209">
        <f t="shared" si="6"/>
        <v>21</v>
      </c>
      <c r="L64" s="209">
        <f t="shared" si="6"/>
        <v>4.9820000000000002</v>
      </c>
      <c r="M64" s="209">
        <f t="shared" si="6"/>
        <v>238.851</v>
      </c>
      <c r="N64" s="209">
        <f t="shared" si="6"/>
        <v>574.98900000000003</v>
      </c>
      <c r="O64" s="209">
        <f t="shared" si="6"/>
        <v>192.43700000000001</v>
      </c>
      <c r="P64" s="209">
        <f t="shared" si="6"/>
        <v>9.8490000000000002</v>
      </c>
    </row>
    <row r="65" spans="1:17" ht="21.95" customHeight="1" x14ac:dyDescent="0.2">
      <c r="A65" s="275"/>
      <c r="B65" s="311"/>
      <c r="C65" s="311"/>
      <c r="D65" s="311"/>
      <c r="E65" s="311"/>
      <c r="F65" s="311"/>
      <c r="G65" s="311"/>
      <c r="H65" s="311"/>
      <c r="I65" s="311"/>
      <c r="J65" s="311"/>
      <c r="K65" s="311"/>
      <c r="L65" s="311"/>
      <c r="M65" s="311"/>
    </row>
    <row r="66" spans="1:17" ht="21.95" customHeight="1" x14ac:dyDescent="0.2">
      <c r="A66" s="277" t="s">
        <v>362</v>
      </c>
      <c r="B66" s="174" t="s">
        <v>313</v>
      </c>
      <c r="C66" s="68" t="s">
        <v>325</v>
      </c>
      <c r="D66" s="249">
        <v>60</v>
      </c>
      <c r="E66" s="250">
        <v>0.66</v>
      </c>
      <c r="F66" s="250">
        <v>0.12</v>
      </c>
      <c r="G66" s="250">
        <v>2.2799999999999998</v>
      </c>
      <c r="H66" s="250">
        <v>14</v>
      </c>
      <c r="I66" s="250">
        <v>3.5999999999999997E-2</v>
      </c>
      <c r="J66" s="250">
        <v>15</v>
      </c>
      <c r="K66" s="250">
        <v>0</v>
      </c>
      <c r="L66" s="250">
        <v>0.42</v>
      </c>
      <c r="M66" s="252">
        <v>8.4</v>
      </c>
      <c r="N66" s="232">
        <v>15.6</v>
      </c>
      <c r="O66" s="232">
        <v>12</v>
      </c>
      <c r="P66" s="232">
        <v>0.54</v>
      </c>
    </row>
    <row r="67" spans="1:17" ht="21.95" customHeight="1" x14ac:dyDescent="0.2">
      <c r="A67" s="277" t="s">
        <v>363</v>
      </c>
      <c r="B67" s="174"/>
      <c r="C67" s="67" t="s">
        <v>386</v>
      </c>
      <c r="D67" s="261" t="s">
        <v>314</v>
      </c>
      <c r="E67" s="41">
        <v>14</v>
      </c>
      <c r="F67" s="41">
        <v>19.5</v>
      </c>
      <c r="G67" s="41">
        <v>42</v>
      </c>
      <c r="H67" s="41">
        <v>400</v>
      </c>
      <c r="I67" s="41">
        <v>6.4000000000000001E-2</v>
      </c>
      <c r="J67" s="41">
        <v>0.62</v>
      </c>
      <c r="K67" s="41">
        <v>34.270000000000003</v>
      </c>
      <c r="L67" s="41">
        <v>5.7990000000000004</v>
      </c>
      <c r="M67" s="252">
        <v>22</v>
      </c>
      <c r="N67" s="232">
        <v>204</v>
      </c>
      <c r="O67" s="232">
        <v>40.6</v>
      </c>
      <c r="P67" s="232">
        <v>1.87</v>
      </c>
    </row>
    <row r="68" spans="1:17" ht="21.95" customHeight="1" x14ac:dyDescent="0.2">
      <c r="A68" s="277" t="s">
        <v>349</v>
      </c>
      <c r="B68" s="174"/>
      <c r="C68" s="67" t="s">
        <v>372</v>
      </c>
      <c r="D68" s="261" t="s">
        <v>61</v>
      </c>
      <c r="E68" s="41">
        <v>0.2</v>
      </c>
      <c r="F68" s="41">
        <v>0.1</v>
      </c>
      <c r="G68" s="41">
        <v>13.9</v>
      </c>
      <c r="H68" s="41">
        <v>57</v>
      </c>
      <c r="I68" s="41">
        <v>0</v>
      </c>
      <c r="J68" s="41">
        <v>1.1200000000000001</v>
      </c>
      <c r="K68" s="41">
        <v>0</v>
      </c>
      <c r="L68" s="41">
        <v>0.01</v>
      </c>
      <c r="M68" s="252">
        <v>2.86</v>
      </c>
      <c r="N68" s="232">
        <v>1.34</v>
      </c>
      <c r="O68" s="232">
        <v>0.73</v>
      </c>
      <c r="P68" s="232">
        <v>0.08</v>
      </c>
    </row>
    <row r="69" spans="1:17" ht="21.95" customHeight="1" x14ac:dyDescent="0.2">
      <c r="A69" s="275"/>
      <c r="B69" s="174"/>
      <c r="C69" s="67" t="s">
        <v>318</v>
      </c>
      <c r="D69" s="261">
        <v>30</v>
      </c>
      <c r="E69" s="41">
        <v>2.2799999999999998</v>
      </c>
      <c r="F69" s="41">
        <v>0.24</v>
      </c>
      <c r="G69" s="41">
        <v>14.76</v>
      </c>
      <c r="H69" s="41">
        <v>71</v>
      </c>
      <c r="I69" s="41">
        <v>3.3000000000000002E-2</v>
      </c>
      <c r="J69" s="41">
        <v>0</v>
      </c>
      <c r="K69" s="41">
        <v>0</v>
      </c>
      <c r="L69" s="41">
        <v>0.33</v>
      </c>
      <c r="M69" s="252">
        <v>6</v>
      </c>
      <c r="N69" s="232">
        <v>19.5</v>
      </c>
      <c r="O69" s="232">
        <v>4.2</v>
      </c>
      <c r="P69" s="232">
        <v>0.33</v>
      </c>
    </row>
    <row r="70" spans="1:17" ht="21.95" customHeight="1" x14ac:dyDescent="0.2">
      <c r="A70" s="275"/>
      <c r="B70" s="174"/>
      <c r="C70" s="67" t="s">
        <v>387</v>
      </c>
      <c r="D70" s="261">
        <v>20</v>
      </c>
      <c r="E70" s="41">
        <v>1.3</v>
      </c>
      <c r="F70" s="41">
        <v>0.2</v>
      </c>
      <c r="G70" s="41">
        <v>7</v>
      </c>
      <c r="H70" s="41">
        <v>35</v>
      </c>
      <c r="I70" s="41">
        <v>0.02</v>
      </c>
      <c r="J70" s="41">
        <v>0</v>
      </c>
      <c r="K70" s="41">
        <v>0</v>
      </c>
      <c r="L70" s="41">
        <v>0.2</v>
      </c>
      <c r="M70" s="252">
        <v>4.7</v>
      </c>
      <c r="N70" s="232">
        <v>21.1</v>
      </c>
      <c r="O70" s="232">
        <v>6.3</v>
      </c>
      <c r="P70" s="232">
        <v>0.52</v>
      </c>
    </row>
    <row r="71" spans="1:17" ht="21.95" customHeight="1" x14ac:dyDescent="0.2">
      <c r="A71" s="275"/>
      <c r="B71" s="174"/>
      <c r="C71" s="67" t="s">
        <v>361</v>
      </c>
      <c r="D71" s="111"/>
      <c r="E71" s="41">
        <f>E66+E67+E68+E69+E70</f>
        <v>18.440000000000001</v>
      </c>
      <c r="F71" s="41">
        <f t="shared" ref="F71:P71" si="7">F66+F67+F68+F69+F70</f>
        <v>20.16</v>
      </c>
      <c r="G71" s="41">
        <f t="shared" si="7"/>
        <v>79.94</v>
      </c>
      <c r="H71" s="41">
        <f t="shared" si="7"/>
        <v>577</v>
      </c>
      <c r="I71" s="41">
        <f t="shared" si="7"/>
        <v>0.153</v>
      </c>
      <c r="J71" s="41">
        <f t="shared" si="7"/>
        <v>16.739999999999998</v>
      </c>
      <c r="K71" s="41">
        <f t="shared" si="7"/>
        <v>34.270000000000003</v>
      </c>
      <c r="L71" s="41">
        <f t="shared" si="7"/>
        <v>6.7590000000000003</v>
      </c>
      <c r="M71" s="41">
        <f t="shared" si="7"/>
        <v>43.96</v>
      </c>
      <c r="N71" s="41">
        <f t="shared" si="7"/>
        <v>261.54000000000002</v>
      </c>
      <c r="O71" s="41">
        <f t="shared" si="7"/>
        <v>63.83</v>
      </c>
      <c r="P71" s="41">
        <f t="shared" si="7"/>
        <v>3.3400000000000003</v>
      </c>
    </row>
    <row r="72" spans="1:17" ht="21.95" customHeight="1" x14ac:dyDescent="0.2">
      <c r="A72" s="275"/>
      <c r="B72" s="301"/>
      <c r="C72" s="301"/>
      <c r="D72" s="301"/>
      <c r="E72" s="301"/>
      <c r="F72" s="301"/>
      <c r="G72" s="301"/>
      <c r="H72" s="301"/>
      <c r="I72" s="301"/>
      <c r="J72" s="301"/>
      <c r="K72" s="301"/>
      <c r="L72" s="301"/>
      <c r="M72" s="301"/>
    </row>
    <row r="73" spans="1:17" ht="21.95" customHeight="1" x14ac:dyDescent="0.2">
      <c r="A73" s="277" t="s">
        <v>337</v>
      </c>
      <c r="B73" s="279" t="s">
        <v>316</v>
      </c>
      <c r="C73" s="70" t="s">
        <v>324</v>
      </c>
      <c r="D73" s="226">
        <v>100</v>
      </c>
      <c r="E73" s="126">
        <v>0.3</v>
      </c>
      <c r="F73" s="126">
        <v>0.4</v>
      </c>
      <c r="G73" s="61">
        <v>8.1</v>
      </c>
      <c r="H73" s="61">
        <v>40</v>
      </c>
      <c r="I73" s="61">
        <v>0.03</v>
      </c>
      <c r="J73" s="61">
        <v>10</v>
      </c>
      <c r="K73" s="61">
        <v>0</v>
      </c>
      <c r="L73" s="61">
        <v>0.02</v>
      </c>
      <c r="M73" s="251">
        <v>16</v>
      </c>
      <c r="N73" s="251">
        <v>11</v>
      </c>
      <c r="O73" s="251">
        <v>9</v>
      </c>
      <c r="P73" s="251">
        <v>2.2000000000000002</v>
      </c>
    </row>
    <row r="74" spans="1:17" ht="21.95" customHeight="1" x14ac:dyDescent="0.2">
      <c r="A74" s="277" t="s">
        <v>341</v>
      </c>
      <c r="B74" s="227"/>
      <c r="C74" s="233" t="s">
        <v>364</v>
      </c>
      <c r="D74" s="126">
        <v>60</v>
      </c>
      <c r="E74" s="126">
        <v>0.93300000000000005</v>
      </c>
      <c r="F74" s="126">
        <v>3.0510000000000002</v>
      </c>
      <c r="G74" s="61">
        <v>5.641</v>
      </c>
      <c r="H74" s="61">
        <v>54</v>
      </c>
      <c r="I74" s="61">
        <v>1.7999999999999999E-2</v>
      </c>
      <c r="J74" s="61">
        <v>21.684000000000001</v>
      </c>
      <c r="K74" s="126">
        <v>0</v>
      </c>
      <c r="L74" s="126">
        <v>1.3919999999999999</v>
      </c>
      <c r="M74" s="252">
        <v>25.623999999999999</v>
      </c>
      <c r="N74" s="232">
        <v>18.315999999999999</v>
      </c>
      <c r="O74" s="232">
        <v>9.9489999999999998</v>
      </c>
      <c r="P74" s="232">
        <v>0.34499999999999997</v>
      </c>
    </row>
    <row r="75" spans="1:17" ht="21.95" customHeight="1" x14ac:dyDescent="0.2">
      <c r="A75" s="277" t="s">
        <v>365</v>
      </c>
      <c r="B75" s="227"/>
      <c r="C75" s="233" t="s">
        <v>320</v>
      </c>
      <c r="D75" s="126">
        <v>80</v>
      </c>
      <c r="E75" s="126">
        <v>10.8</v>
      </c>
      <c r="F75" s="126">
        <v>11.8</v>
      </c>
      <c r="G75" s="61">
        <v>6.5</v>
      </c>
      <c r="H75" s="61">
        <v>175</v>
      </c>
      <c r="I75" s="61">
        <v>0.08</v>
      </c>
      <c r="J75" s="61">
        <v>0.128</v>
      </c>
      <c r="K75" s="126">
        <v>8</v>
      </c>
      <c r="L75" s="126">
        <v>4</v>
      </c>
      <c r="M75" s="232">
        <v>33.28</v>
      </c>
      <c r="N75" s="232">
        <v>120.096</v>
      </c>
      <c r="O75" s="232">
        <v>22.64</v>
      </c>
      <c r="P75" s="232">
        <v>0.89600000000000002</v>
      </c>
    </row>
    <row r="76" spans="1:17" ht="21.95" customHeight="1" x14ac:dyDescent="0.2">
      <c r="A76" s="277" t="s">
        <v>366</v>
      </c>
      <c r="B76" s="227"/>
      <c r="C76" s="233" t="s">
        <v>321</v>
      </c>
      <c r="D76" s="126">
        <v>150</v>
      </c>
      <c r="E76" s="126">
        <v>3.282</v>
      </c>
      <c r="F76" s="126">
        <v>4.657</v>
      </c>
      <c r="G76" s="61">
        <v>22.027000000000001</v>
      </c>
      <c r="H76" s="61">
        <v>143</v>
      </c>
      <c r="I76" s="61">
        <v>0.16300000000000001</v>
      </c>
      <c r="J76" s="61">
        <v>25.943000000000001</v>
      </c>
      <c r="K76" s="126">
        <v>25.5</v>
      </c>
      <c r="L76" s="126">
        <v>0.18099999999999999</v>
      </c>
      <c r="M76" s="232">
        <v>46.606000000000002</v>
      </c>
      <c r="N76" s="232">
        <v>97.335999999999999</v>
      </c>
      <c r="O76" s="232">
        <v>32.978000000000002</v>
      </c>
      <c r="P76" s="232">
        <v>1.2310000000000001</v>
      </c>
    </row>
    <row r="77" spans="1:17" ht="21.95" customHeight="1" x14ac:dyDescent="0.2">
      <c r="A77" s="277" t="s">
        <v>351</v>
      </c>
      <c r="B77" s="227"/>
      <c r="C77" s="233" t="s">
        <v>133</v>
      </c>
      <c r="D77" s="126" t="s">
        <v>39</v>
      </c>
      <c r="E77" s="126">
        <v>0.5</v>
      </c>
      <c r="F77" s="126">
        <v>0</v>
      </c>
      <c r="G77" s="61">
        <v>13.7</v>
      </c>
      <c r="H77" s="61">
        <v>56</v>
      </c>
      <c r="I77" s="61">
        <v>8.0000000000000002E-3</v>
      </c>
      <c r="J77" s="61">
        <v>3.75</v>
      </c>
      <c r="K77" s="126">
        <v>0</v>
      </c>
      <c r="L77" s="126">
        <v>7.4999999999999997E-2</v>
      </c>
      <c r="M77" s="232">
        <v>9.9700000000000006</v>
      </c>
      <c r="N77" s="232">
        <v>7.5</v>
      </c>
      <c r="O77" s="232">
        <v>6.5</v>
      </c>
      <c r="P77" s="232">
        <v>0.19700000000000001</v>
      </c>
    </row>
    <row r="78" spans="1:17" ht="21.95" customHeight="1" x14ac:dyDescent="0.2">
      <c r="A78" s="275"/>
      <c r="B78" s="227"/>
      <c r="C78" s="233" t="s">
        <v>318</v>
      </c>
      <c r="D78" s="126">
        <v>30</v>
      </c>
      <c r="E78" s="126">
        <v>2.2799999999999998</v>
      </c>
      <c r="F78" s="126">
        <v>0.24</v>
      </c>
      <c r="G78" s="61">
        <v>14.76</v>
      </c>
      <c r="H78" s="61">
        <v>71</v>
      </c>
      <c r="I78" s="61">
        <v>3.3000000000000002E-2</v>
      </c>
      <c r="J78" s="61">
        <v>0</v>
      </c>
      <c r="K78" s="126">
        <v>0</v>
      </c>
      <c r="L78" s="126">
        <v>0.33</v>
      </c>
      <c r="M78" s="232">
        <v>6</v>
      </c>
      <c r="N78" s="232">
        <v>19.5</v>
      </c>
      <c r="O78" s="232">
        <v>4.2</v>
      </c>
      <c r="P78" s="232">
        <v>0.33</v>
      </c>
    </row>
    <row r="79" spans="1:17" ht="21.95" customHeight="1" x14ac:dyDescent="0.2">
      <c r="A79" s="275"/>
      <c r="B79" s="227"/>
      <c r="C79" s="233" t="s">
        <v>317</v>
      </c>
      <c r="D79" s="126">
        <v>20</v>
      </c>
      <c r="E79" s="126">
        <v>1.3</v>
      </c>
      <c r="F79" s="126">
        <v>0.2</v>
      </c>
      <c r="G79" s="61">
        <v>7</v>
      </c>
      <c r="H79" s="61">
        <v>35</v>
      </c>
      <c r="I79" s="61">
        <v>0.02</v>
      </c>
      <c r="J79" s="61">
        <v>0</v>
      </c>
      <c r="K79" s="126">
        <v>0</v>
      </c>
      <c r="L79" s="126">
        <v>0.2</v>
      </c>
      <c r="M79" s="232">
        <v>4.7</v>
      </c>
      <c r="N79" s="232">
        <v>21.1</v>
      </c>
      <c r="O79" s="232">
        <v>6.3</v>
      </c>
      <c r="P79" s="232">
        <v>0.52</v>
      </c>
    </row>
    <row r="80" spans="1:17" ht="21.95" customHeight="1" x14ac:dyDescent="0.2">
      <c r="A80" s="275"/>
      <c r="B80" s="227"/>
      <c r="C80" s="233" t="s">
        <v>332</v>
      </c>
      <c r="D80" s="61"/>
      <c r="E80" s="286">
        <f>E73+E74+E75+E76+E77+E78+E79</f>
        <v>19.395000000000003</v>
      </c>
      <c r="F80" s="286">
        <f t="shared" ref="F80:P80" si="8">F73+F74+F75+F76+F77+F78+F79</f>
        <v>20.347999999999999</v>
      </c>
      <c r="G80" s="286">
        <f t="shared" si="8"/>
        <v>77.728000000000009</v>
      </c>
      <c r="H80" s="286">
        <f t="shared" si="8"/>
        <v>574</v>
      </c>
      <c r="I80" s="286">
        <f t="shared" si="8"/>
        <v>0.35200000000000009</v>
      </c>
      <c r="J80" s="286">
        <f t="shared" si="8"/>
        <v>61.505000000000003</v>
      </c>
      <c r="K80" s="286">
        <f t="shared" si="8"/>
        <v>33.5</v>
      </c>
      <c r="L80" s="286">
        <f t="shared" si="8"/>
        <v>6.1980000000000004</v>
      </c>
      <c r="M80" s="286">
        <f t="shared" si="8"/>
        <v>142.17999999999998</v>
      </c>
      <c r="N80" s="286">
        <f t="shared" si="8"/>
        <v>294.84800000000001</v>
      </c>
      <c r="O80" s="286">
        <f t="shared" si="8"/>
        <v>91.567000000000007</v>
      </c>
      <c r="P80" s="286">
        <f t="shared" si="8"/>
        <v>5.7189999999999994</v>
      </c>
      <c r="Q80" s="61"/>
    </row>
    <row r="81" spans="1:16" ht="21.95" customHeight="1" x14ac:dyDescent="0.2">
      <c r="A81" s="275"/>
      <c r="B81" s="228"/>
      <c r="C81" s="305"/>
      <c r="D81" s="306"/>
      <c r="E81" s="303"/>
      <c r="F81" s="303"/>
      <c r="G81" s="303"/>
      <c r="H81" s="303"/>
      <c r="I81" s="303"/>
      <c r="J81" s="303"/>
      <c r="K81" s="304"/>
      <c r="L81" s="263"/>
    </row>
    <row r="82" spans="1:16" s="45" customFormat="1" ht="21.95" customHeight="1" x14ac:dyDescent="0.2">
      <c r="A82" s="282" t="s">
        <v>369</v>
      </c>
      <c r="B82" s="267" t="s">
        <v>322</v>
      </c>
      <c r="C82" s="70" t="s">
        <v>319</v>
      </c>
      <c r="D82" s="226">
        <v>60</v>
      </c>
      <c r="E82" s="126">
        <v>0.63200000000000001</v>
      </c>
      <c r="F82" s="126">
        <v>6.0430000000000001</v>
      </c>
      <c r="G82" s="61">
        <v>4.3</v>
      </c>
      <c r="H82" s="61">
        <v>74</v>
      </c>
      <c r="I82" s="61">
        <v>2.9000000000000001E-2</v>
      </c>
      <c r="J82" s="61">
        <v>2.4300000000000002</v>
      </c>
      <c r="K82" s="61">
        <v>0</v>
      </c>
      <c r="L82" s="61">
        <v>2.8340000000000001</v>
      </c>
      <c r="M82" s="251">
        <v>13.302</v>
      </c>
      <c r="N82" s="251">
        <v>26.85</v>
      </c>
      <c r="O82" s="251">
        <v>18.468</v>
      </c>
      <c r="P82" s="251">
        <v>0.35799999999999998</v>
      </c>
    </row>
    <row r="83" spans="1:16" s="45" customFormat="1" ht="21.95" customHeight="1" x14ac:dyDescent="0.2">
      <c r="A83" s="282" t="s">
        <v>370</v>
      </c>
      <c r="B83" s="228"/>
      <c r="C83" s="70" t="s">
        <v>367</v>
      </c>
      <c r="D83" s="226">
        <v>120</v>
      </c>
      <c r="E83" s="126">
        <v>6.7</v>
      </c>
      <c r="F83" s="126">
        <v>7.1</v>
      </c>
      <c r="G83" s="61">
        <v>4</v>
      </c>
      <c r="H83" s="61">
        <v>107</v>
      </c>
      <c r="I83" s="61">
        <v>0.113</v>
      </c>
      <c r="J83" s="61">
        <v>3.75</v>
      </c>
      <c r="K83" s="61">
        <v>48</v>
      </c>
      <c r="L83" s="264">
        <v>0.83</v>
      </c>
      <c r="M83" s="251">
        <v>21.08</v>
      </c>
      <c r="N83" s="251">
        <v>194.81</v>
      </c>
      <c r="O83" s="251">
        <v>24.52</v>
      </c>
      <c r="P83" s="251">
        <v>1.6579999999999999</v>
      </c>
    </row>
    <row r="84" spans="1:16" s="45" customFormat="1" ht="21.95" customHeight="1" x14ac:dyDescent="0.2">
      <c r="A84" s="282" t="s">
        <v>371</v>
      </c>
      <c r="B84" s="228"/>
      <c r="C84" s="70" t="s">
        <v>384</v>
      </c>
      <c r="D84" s="226">
        <v>150</v>
      </c>
      <c r="E84" s="126">
        <v>5.6520000000000001</v>
      </c>
      <c r="F84" s="126">
        <v>4.4690000000000003</v>
      </c>
      <c r="G84" s="61">
        <v>28</v>
      </c>
      <c r="H84" s="61">
        <v>175</v>
      </c>
      <c r="I84" s="61">
        <v>8.6999999999999994E-2</v>
      </c>
      <c r="J84" s="61">
        <v>0</v>
      </c>
      <c r="K84" s="61">
        <v>21</v>
      </c>
      <c r="L84" s="264">
        <v>0.81799999999999995</v>
      </c>
      <c r="M84" s="251">
        <v>16.47</v>
      </c>
      <c r="N84" s="251">
        <v>47.07</v>
      </c>
      <c r="O84" s="251">
        <v>8.49</v>
      </c>
      <c r="P84" s="251">
        <v>0.87</v>
      </c>
    </row>
    <row r="85" spans="1:16" s="45" customFormat="1" ht="21.95" customHeight="1" x14ac:dyDescent="0.2">
      <c r="A85" s="282" t="s">
        <v>340</v>
      </c>
      <c r="B85" s="228"/>
      <c r="C85" s="70" t="s">
        <v>368</v>
      </c>
      <c r="D85" s="226">
        <v>200</v>
      </c>
      <c r="E85" s="126">
        <v>2.5</v>
      </c>
      <c r="F85" s="126">
        <v>1.8</v>
      </c>
      <c r="G85" s="61">
        <v>20.5</v>
      </c>
      <c r="H85" s="61">
        <v>108</v>
      </c>
      <c r="I85" s="61">
        <v>0</v>
      </c>
      <c r="J85" s="61">
        <v>0.26</v>
      </c>
      <c r="K85" s="61">
        <v>0.05</v>
      </c>
      <c r="L85" s="264">
        <v>0</v>
      </c>
      <c r="M85" s="251">
        <v>53.33</v>
      </c>
      <c r="N85" s="251">
        <v>39.15</v>
      </c>
      <c r="O85" s="251">
        <v>6.09</v>
      </c>
      <c r="P85" s="251">
        <v>0.1</v>
      </c>
    </row>
    <row r="86" spans="1:16" s="15" customFormat="1" ht="21.95" customHeight="1" x14ac:dyDescent="0.2">
      <c r="A86" s="283"/>
      <c r="B86" s="228"/>
      <c r="C86" s="70" t="s">
        <v>318</v>
      </c>
      <c r="D86" s="226">
        <v>30</v>
      </c>
      <c r="E86" s="61">
        <v>2.2799999999999998</v>
      </c>
      <c r="F86" s="61">
        <v>0.24</v>
      </c>
      <c r="G86" s="61">
        <v>14.76</v>
      </c>
      <c r="H86" s="61">
        <v>71</v>
      </c>
      <c r="I86" s="61">
        <v>3.3000000000000002E-2</v>
      </c>
      <c r="J86" s="61">
        <v>0</v>
      </c>
      <c r="K86" s="61">
        <v>0</v>
      </c>
      <c r="L86" s="61">
        <v>0.33</v>
      </c>
      <c r="M86" s="40">
        <v>6</v>
      </c>
      <c r="N86" s="40">
        <v>19.5</v>
      </c>
      <c r="O86" s="40">
        <v>4.2</v>
      </c>
      <c r="P86" s="40">
        <v>0.33</v>
      </c>
    </row>
    <row r="87" spans="1:16" s="15" customFormat="1" ht="21.95" customHeight="1" x14ac:dyDescent="0.25">
      <c r="A87" s="283"/>
      <c r="B87" s="228"/>
      <c r="C87" s="253" t="s">
        <v>317</v>
      </c>
      <c r="D87" s="226">
        <v>20</v>
      </c>
      <c r="E87" s="61">
        <v>1.3</v>
      </c>
      <c r="F87" s="61">
        <v>0.2</v>
      </c>
      <c r="G87" s="61">
        <v>7</v>
      </c>
      <c r="H87" s="61">
        <v>35</v>
      </c>
      <c r="I87" s="61">
        <v>0.02</v>
      </c>
      <c r="J87" s="61">
        <v>0</v>
      </c>
      <c r="K87" s="61">
        <v>0</v>
      </c>
      <c r="L87" s="265">
        <v>0.2</v>
      </c>
      <c r="M87" s="40">
        <v>4.7</v>
      </c>
      <c r="N87" s="40">
        <v>21.1</v>
      </c>
      <c r="O87" s="40">
        <v>6.3</v>
      </c>
      <c r="P87" s="40">
        <v>0.52</v>
      </c>
    </row>
    <row r="88" spans="1:16" s="15" customFormat="1" ht="21.95" customHeight="1" x14ac:dyDescent="0.2">
      <c r="A88" s="283"/>
      <c r="B88" s="228"/>
      <c r="C88" s="70" t="s">
        <v>312</v>
      </c>
      <c r="D88" s="226"/>
      <c r="E88" s="286">
        <f>E82+E83+E84+E85+E86+E87</f>
        <v>19.064</v>
      </c>
      <c r="F88" s="286">
        <f t="shared" ref="F88:P88" si="9">F82+F83+F84+F85+F86+F87</f>
        <v>19.852</v>
      </c>
      <c r="G88" s="286">
        <f t="shared" si="9"/>
        <v>78.56</v>
      </c>
      <c r="H88" s="286">
        <f t="shared" si="9"/>
        <v>570</v>
      </c>
      <c r="I88" s="286">
        <f t="shared" si="9"/>
        <v>0.28200000000000003</v>
      </c>
      <c r="J88" s="286">
        <f t="shared" si="9"/>
        <v>6.4399999999999995</v>
      </c>
      <c r="K88" s="286">
        <f t="shared" si="9"/>
        <v>69.05</v>
      </c>
      <c r="L88" s="286">
        <f t="shared" si="9"/>
        <v>5.0120000000000005</v>
      </c>
      <c r="M88" s="286">
        <f t="shared" si="9"/>
        <v>114.88199999999999</v>
      </c>
      <c r="N88" s="286">
        <f t="shared" si="9"/>
        <v>348.48</v>
      </c>
      <c r="O88" s="286">
        <f t="shared" si="9"/>
        <v>68.067999999999998</v>
      </c>
      <c r="P88" s="286">
        <f t="shared" si="9"/>
        <v>3.8360000000000003</v>
      </c>
    </row>
    <row r="89" spans="1:16" ht="21.95" customHeight="1" x14ac:dyDescent="0.2">
      <c r="A89" s="275"/>
      <c r="B89" s="302"/>
      <c r="C89" s="302"/>
      <c r="D89" s="302"/>
      <c r="E89" s="302"/>
      <c r="F89" s="302"/>
      <c r="G89" s="302"/>
      <c r="H89" s="302"/>
      <c r="I89" s="302"/>
      <c r="J89" s="302"/>
      <c r="K89" s="302"/>
      <c r="L89" s="302"/>
      <c r="M89" s="302"/>
      <c r="N89" s="302"/>
      <c r="O89" s="302"/>
      <c r="P89" s="302"/>
    </row>
    <row r="90" spans="1:16" ht="21.95" customHeight="1" x14ac:dyDescent="0.2">
      <c r="A90" s="277" t="s">
        <v>374</v>
      </c>
      <c r="B90" s="273" t="s">
        <v>323</v>
      </c>
      <c r="C90" s="254" t="s">
        <v>388</v>
      </c>
      <c r="D90" s="126">
        <v>60</v>
      </c>
      <c r="E90" s="126">
        <v>0.81899999999999995</v>
      </c>
      <c r="F90" s="126">
        <v>6.0490000000000004</v>
      </c>
      <c r="G90" s="126">
        <v>4.8070000000000004</v>
      </c>
      <c r="H90" s="126">
        <v>77</v>
      </c>
      <c r="I90" s="126">
        <v>1.0999999999999999E-2</v>
      </c>
      <c r="J90" s="126">
        <v>5.4619999999999997</v>
      </c>
      <c r="K90" s="126">
        <v>0</v>
      </c>
      <c r="L90" s="126">
        <v>2.6949999999999998</v>
      </c>
      <c r="M90" s="232">
        <v>20.209</v>
      </c>
      <c r="N90" s="232">
        <v>23.606999999999999</v>
      </c>
      <c r="O90" s="232">
        <v>12.016</v>
      </c>
      <c r="P90" s="232">
        <v>0.76500000000000001</v>
      </c>
    </row>
    <row r="91" spans="1:16" s="45" customFormat="1" ht="21.75" customHeight="1" x14ac:dyDescent="0.2">
      <c r="A91" s="282" t="s">
        <v>375</v>
      </c>
      <c r="B91" s="280"/>
      <c r="C91" s="254" t="s">
        <v>389</v>
      </c>
      <c r="D91" s="126" t="s">
        <v>373</v>
      </c>
      <c r="E91" s="126">
        <v>12.6</v>
      </c>
      <c r="F91" s="126">
        <v>13</v>
      </c>
      <c r="G91" s="126">
        <v>9.1999999999999993</v>
      </c>
      <c r="H91" s="126">
        <v>204</v>
      </c>
      <c r="I91" s="126">
        <v>0.21299999999999999</v>
      </c>
      <c r="J91" s="126">
        <v>35.555999999999997</v>
      </c>
      <c r="K91" s="126">
        <v>20</v>
      </c>
      <c r="L91" s="126">
        <v>5.0259999999999998</v>
      </c>
      <c r="M91" s="252">
        <v>27.951000000000001</v>
      </c>
      <c r="N91" s="252">
        <v>109.806</v>
      </c>
      <c r="O91" s="252">
        <v>41.551000000000002</v>
      </c>
      <c r="P91" s="252">
        <v>1.7</v>
      </c>
    </row>
    <row r="92" spans="1:16" s="45" customFormat="1" ht="21.95" customHeight="1" x14ac:dyDescent="0.2">
      <c r="A92" s="282" t="s">
        <v>376</v>
      </c>
      <c r="B92" s="280"/>
      <c r="C92" s="256" t="s">
        <v>372</v>
      </c>
      <c r="D92" s="126" t="s">
        <v>61</v>
      </c>
      <c r="E92" s="126">
        <v>0.2</v>
      </c>
      <c r="F92" s="126">
        <v>0.1</v>
      </c>
      <c r="G92" s="126">
        <v>13.9</v>
      </c>
      <c r="H92" s="126">
        <v>57</v>
      </c>
      <c r="I92" s="126">
        <v>0</v>
      </c>
      <c r="J92" s="126">
        <v>1.1200000000000001</v>
      </c>
      <c r="K92" s="126">
        <v>0</v>
      </c>
      <c r="L92" s="126">
        <v>0.01</v>
      </c>
      <c r="M92" s="252">
        <v>2.86</v>
      </c>
      <c r="N92" s="252">
        <v>1.34</v>
      </c>
      <c r="O92" s="252">
        <v>0.73</v>
      </c>
      <c r="P92" s="252">
        <v>0.08</v>
      </c>
    </row>
    <row r="93" spans="1:16" s="45" customFormat="1" ht="21.95" customHeight="1" x14ac:dyDescent="0.2">
      <c r="A93" s="115"/>
      <c r="B93" s="280"/>
      <c r="C93" s="256" t="s">
        <v>318</v>
      </c>
      <c r="D93" s="126">
        <v>30</v>
      </c>
      <c r="E93" s="266">
        <v>2.2799999999999998</v>
      </c>
      <c r="F93" s="209">
        <v>0.24</v>
      </c>
      <c r="G93" s="126">
        <v>14.76</v>
      </c>
      <c r="H93" s="126">
        <v>71</v>
      </c>
      <c r="I93" s="126">
        <v>3.3000000000000002E-2</v>
      </c>
      <c r="J93" s="126">
        <v>0</v>
      </c>
      <c r="K93" s="126">
        <v>0</v>
      </c>
      <c r="L93" s="126">
        <v>0.33</v>
      </c>
      <c r="M93" s="252">
        <v>6</v>
      </c>
      <c r="N93" s="252">
        <v>19.5</v>
      </c>
      <c r="O93" s="252">
        <v>4.2</v>
      </c>
      <c r="P93" s="252">
        <v>0.33</v>
      </c>
    </row>
    <row r="94" spans="1:16" s="45" customFormat="1" ht="21.95" customHeight="1" x14ac:dyDescent="0.2">
      <c r="A94" s="115"/>
      <c r="B94" s="280"/>
      <c r="C94" s="256" t="s">
        <v>317</v>
      </c>
      <c r="D94" s="126">
        <v>20</v>
      </c>
      <c r="E94" s="266">
        <v>1.3</v>
      </c>
      <c r="F94" s="266">
        <v>0.2</v>
      </c>
      <c r="G94" s="126">
        <v>7</v>
      </c>
      <c r="H94" s="126">
        <v>35</v>
      </c>
      <c r="I94" s="126">
        <v>0.02</v>
      </c>
      <c r="J94" s="126">
        <v>0</v>
      </c>
      <c r="K94" s="126">
        <v>0</v>
      </c>
      <c r="L94" s="126">
        <v>0.2</v>
      </c>
      <c r="M94" s="252">
        <v>4.7</v>
      </c>
      <c r="N94" s="252">
        <v>21.1</v>
      </c>
      <c r="O94" s="252">
        <v>6.3</v>
      </c>
      <c r="P94" s="252">
        <v>0.52</v>
      </c>
    </row>
    <row r="95" spans="1:16" s="45" customFormat="1" ht="21.95" customHeight="1" x14ac:dyDescent="0.2">
      <c r="A95" s="115"/>
      <c r="B95" s="280"/>
      <c r="C95" s="256" t="s">
        <v>312</v>
      </c>
      <c r="D95" s="126"/>
      <c r="E95" s="209">
        <f>E90+E91+E92+E93+E94</f>
        <v>17.198999999999998</v>
      </c>
      <c r="F95" s="209">
        <f t="shared" ref="F95:P95" si="10">F90+F91+F92+F93+F94</f>
        <v>19.588999999999999</v>
      </c>
      <c r="G95" s="209">
        <f t="shared" si="10"/>
        <v>49.667000000000002</v>
      </c>
      <c r="H95" s="209">
        <f t="shared" si="10"/>
        <v>444</v>
      </c>
      <c r="I95" s="209">
        <f t="shared" si="10"/>
        <v>0.27700000000000002</v>
      </c>
      <c r="J95" s="209">
        <f t="shared" si="10"/>
        <v>42.137999999999998</v>
      </c>
      <c r="K95" s="209">
        <f t="shared" si="10"/>
        <v>20</v>
      </c>
      <c r="L95" s="209">
        <f t="shared" si="10"/>
        <v>8.2609999999999992</v>
      </c>
      <c r="M95" s="209">
        <f t="shared" si="10"/>
        <v>61.72</v>
      </c>
      <c r="N95" s="209">
        <f t="shared" si="10"/>
        <v>175.35300000000001</v>
      </c>
      <c r="O95" s="209">
        <f t="shared" si="10"/>
        <v>64.796999999999997</v>
      </c>
      <c r="P95" s="209">
        <f t="shared" si="10"/>
        <v>3.395</v>
      </c>
    </row>
    <row r="96" spans="1:16" s="45" customFormat="1" ht="21.95" customHeight="1" x14ac:dyDescent="0.2">
      <c r="A96" s="115"/>
      <c r="B96" s="297"/>
      <c r="C96" s="297"/>
      <c r="D96" s="303"/>
      <c r="E96" s="303"/>
      <c r="F96" s="303"/>
      <c r="G96" s="303"/>
      <c r="H96" s="303"/>
      <c r="I96" s="303"/>
      <c r="J96" s="303"/>
      <c r="K96" s="303"/>
      <c r="L96" s="304"/>
    </row>
    <row r="97" spans="1:16" s="45" customFormat="1" ht="21.95" customHeight="1" x14ac:dyDescent="0.2">
      <c r="A97" s="282" t="s">
        <v>377</v>
      </c>
      <c r="B97" s="267" t="s">
        <v>329</v>
      </c>
      <c r="C97" s="256" t="s">
        <v>331</v>
      </c>
      <c r="D97" s="126">
        <v>60</v>
      </c>
      <c r="E97" s="260">
        <v>0.38200000000000001</v>
      </c>
      <c r="F97" s="260">
        <v>6.0490000000000004</v>
      </c>
      <c r="G97" s="126">
        <v>1.0369999999999999</v>
      </c>
      <c r="H97" s="126">
        <v>60</v>
      </c>
      <c r="I97" s="126">
        <v>1.6E-2</v>
      </c>
      <c r="J97" s="126">
        <v>3.8220000000000001</v>
      </c>
      <c r="K97" s="126">
        <v>0</v>
      </c>
      <c r="L97" s="126">
        <v>2.6949999999999998</v>
      </c>
      <c r="M97" s="252">
        <v>9.282</v>
      </c>
      <c r="N97" s="252">
        <v>16.5</v>
      </c>
      <c r="O97" s="252">
        <v>7.6440000000000001</v>
      </c>
      <c r="P97" s="252">
        <v>0.27300000000000002</v>
      </c>
    </row>
    <row r="98" spans="1:16" s="45" customFormat="1" ht="21.95" customHeight="1" x14ac:dyDescent="0.2">
      <c r="A98" s="282" t="s">
        <v>378</v>
      </c>
      <c r="B98" s="280"/>
      <c r="C98" s="256" t="s">
        <v>385</v>
      </c>
      <c r="D98" s="126">
        <v>100</v>
      </c>
      <c r="E98" s="266">
        <v>12</v>
      </c>
      <c r="F98" s="266">
        <v>7.6</v>
      </c>
      <c r="G98" s="126">
        <v>16</v>
      </c>
      <c r="H98" s="126">
        <v>180</v>
      </c>
      <c r="I98" s="126">
        <v>0.3</v>
      </c>
      <c r="J98" s="126">
        <v>0</v>
      </c>
      <c r="K98" s="126">
        <v>0</v>
      </c>
      <c r="L98" s="126">
        <v>0.5</v>
      </c>
      <c r="M98" s="252">
        <v>33.4</v>
      </c>
      <c r="N98" s="252">
        <v>182.8</v>
      </c>
      <c r="O98" s="252">
        <v>19.78</v>
      </c>
      <c r="P98" s="252">
        <v>2.4</v>
      </c>
    </row>
    <row r="99" spans="1:16" s="45" customFormat="1" ht="21.95" customHeight="1" x14ac:dyDescent="0.2">
      <c r="A99" s="282" t="s">
        <v>348</v>
      </c>
      <c r="B99" s="281"/>
      <c r="C99" s="256" t="s">
        <v>327</v>
      </c>
      <c r="D99" s="126">
        <v>150</v>
      </c>
      <c r="E99" s="266">
        <v>3.67</v>
      </c>
      <c r="F99" s="266">
        <v>4.9000000000000004</v>
      </c>
      <c r="G99" s="126">
        <v>28.3</v>
      </c>
      <c r="H99" s="126">
        <v>172</v>
      </c>
      <c r="I99" s="126">
        <v>4.4999999999999998E-2</v>
      </c>
      <c r="J99" s="126">
        <v>0</v>
      </c>
      <c r="K99" s="126">
        <v>39.9</v>
      </c>
      <c r="L99" s="126">
        <v>0.27</v>
      </c>
      <c r="M99" s="252">
        <v>4.95</v>
      </c>
      <c r="N99" s="252">
        <v>82.35</v>
      </c>
      <c r="O99" s="252">
        <v>27</v>
      </c>
      <c r="P99" s="252">
        <v>0.54</v>
      </c>
    </row>
    <row r="100" spans="1:16" s="45" customFormat="1" ht="21.95" customHeight="1" x14ac:dyDescent="0.2">
      <c r="A100" s="282" t="s">
        <v>351</v>
      </c>
      <c r="B100" s="281"/>
      <c r="C100" s="256" t="s">
        <v>133</v>
      </c>
      <c r="D100" s="126" t="s">
        <v>39</v>
      </c>
      <c r="E100" s="126">
        <v>0.2</v>
      </c>
      <c r="F100" s="126">
        <v>0</v>
      </c>
      <c r="G100" s="126">
        <v>13.7</v>
      </c>
      <c r="H100" s="126">
        <v>56</v>
      </c>
      <c r="I100" s="126">
        <v>8.0000000000000002E-3</v>
      </c>
      <c r="J100" s="126">
        <v>3.75</v>
      </c>
      <c r="K100" s="126">
        <v>0</v>
      </c>
      <c r="L100" s="126">
        <v>7.4999999999999997E-2</v>
      </c>
      <c r="M100" s="252">
        <v>9.9700000000000006</v>
      </c>
      <c r="N100" s="252">
        <v>7.5</v>
      </c>
      <c r="O100" s="252">
        <v>6.5</v>
      </c>
      <c r="P100" s="252">
        <v>0.19700000000000001</v>
      </c>
    </row>
    <row r="101" spans="1:16" s="45" customFormat="1" ht="21.95" customHeight="1" x14ac:dyDescent="0.2">
      <c r="A101" s="115"/>
      <c r="B101" s="281"/>
      <c r="C101" s="254" t="s">
        <v>318</v>
      </c>
      <c r="D101" s="126">
        <v>30</v>
      </c>
      <c r="E101" s="126">
        <v>2.2799999999999998</v>
      </c>
      <c r="F101" s="126">
        <v>0.24</v>
      </c>
      <c r="G101" s="126">
        <v>14.76</v>
      </c>
      <c r="H101" s="126">
        <v>71</v>
      </c>
      <c r="I101" s="126">
        <v>3.3000000000000002E-2</v>
      </c>
      <c r="J101" s="126">
        <v>0</v>
      </c>
      <c r="K101" s="126">
        <v>0</v>
      </c>
      <c r="L101" s="126">
        <v>0.33</v>
      </c>
      <c r="M101" s="252">
        <v>6</v>
      </c>
      <c r="N101" s="252">
        <v>19.5</v>
      </c>
      <c r="O101" s="252">
        <v>4.2</v>
      </c>
      <c r="P101" s="252">
        <v>0.33</v>
      </c>
    </row>
    <row r="102" spans="1:16" s="45" customFormat="1" ht="21.95" customHeight="1" x14ac:dyDescent="0.2">
      <c r="A102" s="115"/>
      <c r="B102" s="281"/>
      <c r="C102" s="254" t="s">
        <v>317</v>
      </c>
      <c r="D102" s="126">
        <v>20</v>
      </c>
      <c r="E102" s="126">
        <v>1.3</v>
      </c>
      <c r="F102" s="126">
        <v>0.2</v>
      </c>
      <c r="G102" s="126">
        <v>7</v>
      </c>
      <c r="H102" s="126">
        <v>35</v>
      </c>
      <c r="I102" s="126">
        <v>0.02</v>
      </c>
      <c r="J102" s="126">
        <v>0</v>
      </c>
      <c r="K102" s="126">
        <v>0</v>
      </c>
      <c r="L102" s="126">
        <v>0.2</v>
      </c>
      <c r="M102" s="252">
        <v>4.7</v>
      </c>
      <c r="N102" s="252">
        <v>21.1</v>
      </c>
      <c r="O102" s="252">
        <v>6.3</v>
      </c>
      <c r="P102" s="252">
        <v>0.52</v>
      </c>
    </row>
    <row r="103" spans="1:16" s="45" customFormat="1" ht="21.95" customHeight="1" x14ac:dyDescent="0.2">
      <c r="A103" s="115"/>
      <c r="B103" s="281"/>
      <c r="C103" s="254" t="s">
        <v>361</v>
      </c>
      <c r="D103" s="126"/>
      <c r="E103" s="209">
        <f>E97+E98+E99+E100+E101+E102</f>
        <v>19.832000000000001</v>
      </c>
      <c r="F103" s="209">
        <f t="shared" ref="F103:P103" si="11">F97+F98+F99+F100+F101+F102</f>
        <v>18.988999999999997</v>
      </c>
      <c r="G103" s="209">
        <f t="shared" si="11"/>
        <v>80.797000000000011</v>
      </c>
      <c r="H103" s="209">
        <f t="shared" si="11"/>
        <v>574</v>
      </c>
      <c r="I103" s="209">
        <f t="shared" si="11"/>
        <v>0.42200000000000004</v>
      </c>
      <c r="J103" s="209">
        <f t="shared" si="11"/>
        <v>7.5720000000000001</v>
      </c>
      <c r="K103" s="209">
        <f t="shared" si="11"/>
        <v>39.9</v>
      </c>
      <c r="L103" s="209">
        <f t="shared" si="11"/>
        <v>4.07</v>
      </c>
      <c r="M103" s="209">
        <f t="shared" si="11"/>
        <v>68.302000000000007</v>
      </c>
      <c r="N103" s="209">
        <f t="shared" si="11"/>
        <v>329.75</v>
      </c>
      <c r="O103" s="209">
        <f t="shared" si="11"/>
        <v>71.423999999999992</v>
      </c>
      <c r="P103" s="209">
        <f t="shared" si="11"/>
        <v>4.26</v>
      </c>
    </row>
  </sheetData>
  <autoFilter ref="B1:L103"/>
  <mergeCells count="12">
    <mergeCell ref="B72:M72"/>
    <mergeCell ref="B89:P89"/>
    <mergeCell ref="B96:L96"/>
    <mergeCell ref="B2:F2"/>
    <mergeCell ref="C81:K81"/>
    <mergeCell ref="F12:P12"/>
    <mergeCell ref="B20:M20"/>
    <mergeCell ref="B28:M28"/>
    <mergeCell ref="B36:M36"/>
    <mergeCell ref="B45:M45"/>
    <mergeCell ref="B65:M65"/>
    <mergeCell ref="B54:F54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Меню 7-10 лет!!!</vt:lpstr>
      <vt:lpstr>Меню 11-18 лет!!!</vt:lpstr>
      <vt:lpstr>примерное меню для 1-4 классов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2020-08-19T14:51:28Z</cp:lastPrinted>
  <dcterms:created xsi:type="dcterms:W3CDTF">2019-05-27T07:01:07Z</dcterms:created>
  <dcterms:modified xsi:type="dcterms:W3CDTF">2020-08-19T15:02:44Z</dcterms:modified>
</cp:coreProperties>
</file>